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Лист1" sheetId="2" r:id="rId2"/>
    <sheet name="Таблица3" sheetId="3" r:id="rId3"/>
  </sheets>
  <definedNames>
    <definedName name="_xlnm._FilterDatabase" localSheetId="1" hidden="1">'Лист1'!$A$18:$I$278</definedName>
  </definedNames>
  <calcPr fullCalcOnLoad="1"/>
</workbook>
</file>

<file path=xl/sharedStrings.xml><?xml version="1.0" encoding="utf-8"?>
<sst xmlns="http://schemas.openxmlformats.org/spreadsheetml/2006/main" count="1771" uniqueCount="622">
  <si>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</si>
  <si>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</si>
  <si>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000 1140203005 0000 410</t>
  </si>
  <si>
    <t xml:space="preserve">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</si>
  <si>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000 1140203010 0000 410</t>
  </si>
  <si>
    <t xml:space="preserve">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</si>
  <si>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000 1140203010 0000 440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</si>
  <si>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</si>
  <si>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000 1140203305 0000 410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</si>
  <si>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</si>
  <si>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000 1140203310 0000 410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</si>
  <si>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</si>
  <si>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000 1140203310 0000 440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</si>
  <si>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</si>
  <si>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</si>
  <si>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000 1140601000 0000 430</t>
  </si>
  <si>
    <t xml:space="preserve"> 000 1140601410 0000 430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</si>
  <si>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</si>
  <si>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</si>
  <si>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</si>
  <si>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 000 1140602610 0000 430</t>
  </si>
  <si>
    <t xml:space="preserve">  АДМИНИСТРАТИВНЫЕ ПЛАТЕЖИ И СБОРЫ</t>
  </si>
  <si>
    <t xml:space="preserve"> 000 1150000000 0000 000</t>
  </si>
  <si>
    <t xml:space="preserve">  Платежи, взимаемые государственными и муниципальными организациями за выполнение определенных функций</t>
  </si>
  <si>
    <t xml:space="preserve"> 000 1150200000 0000 140</t>
  </si>
  <si>
    <t xml:space="preserve">  Платежи, взимаемые организациями поселений за выполнение определенных функций</t>
  </si>
  <si>
    <t xml:space="preserve"> 000 1150205010 0000 140</t>
  </si>
  <si>
    <t xml:space="preserve"> 000 1160000000 0000 000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</si>
  <si>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</si>
  <si>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</si>
  <si>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</si>
  <si>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000 1160303001 0000 140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</si>
  <si>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</si>
  <si>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</si>
  <si>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</si>
  <si>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</si>
  <si>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</si>
  <si>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</si>
  <si>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000 1162500001 0000 140</t>
  </si>
  <si>
    <t xml:space="preserve"> 000 1162501001 0000 140</t>
  </si>
  <si>
    <t xml:space="preserve"> 000 1162502001 0000 140</t>
  </si>
  <si>
    <t xml:space="preserve"> 000 1162503001 0000 140</t>
  </si>
  <si>
    <t xml:space="preserve"> 000 1162505001 0000 140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</si>
  <si>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</si>
  <si>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</si>
  <si>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</si>
  <si>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000 1163000001 0000 140</t>
  </si>
  <si>
    <t xml:space="preserve"> 000 1169000000 0000 140</t>
  </si>
  <si>
    <t xml:space="preserve"> 000 1169005005 0000 140</t>
  </si>
  <si>
    <t xml:space="preserve"> 000 1170000000 0000 000</t>
  </si>
  <si>
    <t xml:space="preserve"> 000 1170100000 0000 180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</si>
  <si>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</si>
  <si>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</si>
  <si>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</si>
  <si>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</si>
  <si>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</si>
  <si>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поселений</t>
  </si>
  <si>
    <t xml:space="preserve"> 000 1170505010 0000 180</t>
  </si>
  <si>
    <t xml:space="preserve"> 000 2000000000 0000 000</t>
  </si>
  <si>
    <t xml:space="preserve"> 000 2020000000 0000 000</t>
  </si>
  <si>
    <t xml:space="preserve"> 000 2020100000 0000 151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</si>
  <si>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</si>
  <si>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</si>
  <si>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</si>
  <si>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поселений на выравнивание бюджетной обеспеченности</t>
  </si>
  <si>
    <t xml:space="preserve"> 000 2020100110 0000 151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</si>
  <si>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</si>
  <si>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</si>
  <si>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</si>
  <si>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</si>
  <si>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000 2020200905 0000 151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</si>
  <si>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</si>
  <si>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000 2020208800 0000 151</t>
  </si>
  <si>
    <t xml:space="preserve">  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</si>
  <si>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000 2020208810 0000 151</t>
  </si>
  <si>
    <t xml:space="preserve">  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</si>
  <si>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 000 2020208810 0001 151</t>
  </si>
  <si>
    <t xml:space="preserve">  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</si>
  <si>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 xml:space="preserve"> 000 2020208900 0000 151</t>
  </si>
  <si>
    <t xml:space="preserve">  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</si>
  <si>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000 2020208910 0000 151</t>
  </si>
  <si>
    <t xml:space="preserve">  Субсидии бюджетам поселений на обеспечение мероприятий по капитальному ремонту многоквартирных домов за счет средств бюджетов</t>
  </si>
  <si>
    <t xml:space="preserve"> 000 2020208910 0001 151</t>
  </si>
  <si>
    <t xml:space="preserve">  Субсидии бюджетам на модернизацию региональных систем общего образования</t>
  </si>
  <si>
    <t xml:space="preserve"> 000 2020214500 0000 151</t>
  </si>
  <si>
    <t xml:space="preserve">  Субсидии бюджетам муниципальных районов на модернизацию региональных систем общего образования</t>
  </si>
  <si>
    <t xml:space="preserve"> 000 2020214505 0000 151</t>
  </si>
  <si>
    <t xml:space="preserve"> 000 2020299900 0000 151</t>
  </si>
  <si>
    <t xml:space="preserve"> 000 2020299905 0000 151</t>
  </si>
  <si>
    <t xml:space="preserve">  Прочие субсидии бюджетам поселений</t>
  </si>
  <si>
    <t xml:space="preserve"> 000 2020299910 0000 151</t>
  </si>
  <si>
    <t xml:space="preserve"> 000 2020300000 0000 151</t>
  </si>
  <si>
    <t xml:space="preserve"> 000 2020300200 0000 151</t>
  </si>
  <si>
    <t xml:space="preserve"> 000 2020300205 0000 151</t>
  </si>
  <si>
    <t xml:space="preserve"> 000 2020300300 0000 151</t>
  </si>
  <si>
    <t xml:space="preserve"> 000 2020300305 0000 151</t>
  </si>
  <si>
    <t xml:space="preserve"> 000 2020300700 0000 151</t>
  </si>
  <si>
    <t xml:space="preserve"> 000 2020300705 0000 151</t>
  </si>
  <si>
    <t xml:space="preserve"> 000 2020301500 0000 151</t>
  </si>
  <si>
    <t xml:space="preserve"> 000 2020301505 0000 151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</si>
  <si>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</si>
  <si>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</si>
  <si>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</si>
  <si>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</si>
  <si>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</si>
  <si>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000 2020302400 0000 151</t>
  </si>
  <si>
    <t xml:space="preserve"> 000 2020302405 0000 151</t>
  </si>
  <si>
    <t xml:space="preserve"> 000 2020302900 0000 151</t>
  </si>
  <si>
    <t xml:space="preserve"> 000 2020302905 0000 151</t>
  </si>
  <si>
    <t xml:space="preserve">  Субвенции бюджетам муниципальных образований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</si>
  <si>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000 2020305500 0000 151</t>
  </si>
  <si>
    <t xml:space="preserve"> 000 2020305505 0000 151</t>
  </si>
  <si>
    <t xml:space="preserve"> 000 2020400000 0000 151</t>
  </si>
  <si>
    <t xml:space="preserve"> 000 2020401400 0000 151</t>
  </si>
  <si>
    <t xml:space="preserve"> 000 2020401405 0000 151</t>
  </si>
  <si>
    <t xml:space="preserve"> 000 2020402500 0000 151</t>
  </si>
  <si>
    <t xml:space="preserve"> 000 2020402505 0000 151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</si>
  <si>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</si>
  <si>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</si>
  <si>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поселений</t>
  </si>
  <si>
    <t xml:space="preserve"> 000 2020499910 0000 151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</si>
  <si>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</si>
  <si>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</si>
  <si>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</si>
  <si>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 xml:space="preserve"> 000 2180500005 0000 000</t>
  </si>
  <si>
    <t xml:space="preserve">  Доходы бюджетов муниципальных районов от возврата остатков субсидий и субвенций прошлых лет небюджетными организациями</t>
  </si>
  <si>
    <t xml:space="preserve"> 000 2180501005 0000 180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</si>
  <si>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</si>
  <si>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</si>
  <si>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</si>
  <si>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</si>
  <si>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по расходам бюжета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</si>
  <si>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</si>
  <si>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</si>
  <si>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Код дохода по бюджетной классификации </t>
  </si>
  <si>
    <t>Утвержденные бюджетные назначения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</si>
  <si>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</si>
  <si>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 xml:space="preserve">консолидиро-ванный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</si>
  <si>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</si>
  <si>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</si>
  <si>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</si>
  <si>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</si>
  <si>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 ЗАДОЛЖЕННОСТЬ И ПЕРЕРАСЧЕТЫ ПО ОТМЕНЕННЫМ НАЛОГАМ, СБОРАМ И ИНЫМ ОБЯЗАТЕЛЬНЫМ ПЛАТЕЖАМ</t>
  </si>
  <si>
    <t xml:space="preserve">  Прочие налоги и сборы (по отмененным местным налогам и сборам)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</si>
  <si>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</si>
  <si>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</si>
  <si>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 Прочие местные налоги и сборы</t>
  </si>
  <si>
    <t xml:space="preserve">  Прочие местные налоги и сборы, мобилизуемые на территориях муниципальных районов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</si>
  <si>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</si>
  <si>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</si>
  <si>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</si>
  <si>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</si>
  <si>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</si>
  <si>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</si>
  <si>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</si>
  <si>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</si>
  <si>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ОКАЗАНИЯ ПЛАТНЫХ УСЛУГ И КОМПЕНСАЦИИ ЗАТРАТ ГОСУДАРСТВА</t>
  </si>
  <si>
    <t xml:space="preserve">  Прочие доходы от оказания платных услуг и компенсации затрат государства</t>
  </si>
  <si>
    <t xml:space="preserve">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</si>
  <si>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  ДОХОДЫ ОТ ПРОДАЖИ МАТЕРИАЛЬНЫХ И НЕМАТЕРИАЛЬНЫХ АКТИВОВ</t>
  </si>
  <si>
    <t>% исполнения</t>
  </si>
  <si>
    <t>Наименование органа, организующего</t>
  </si>
  <si>
    <t>Код строки</t>
  </si>
  <si>
    <t xml:space="preserve">Единица измерения:  руб </t>
  </si>
  <si>
    <t xml:space="preserve"> Наименование показателя</t>
  </si>
  <si>
    <t xml:space="preserve">исполнение бюджета    </t>
  </si>
  <si>
    <t xml:space="preserve">Наименование бюджета </t>
  </si>
  <si>
    <t>Исполнено</t>
  </si>
  <si>
    <t>-</t>
  </si>
  <si>
    <t>Выполнение функций органами местного самоуправления</t>
  </si>
  <si>
    <t>Центральный аппарат</t>
  </si>
  <si>
    <t>Руководство и управление в сфере установленных функций</t>
  </si>
  <si>
    <t>Резервные фонды местных администраций</t>
  </si>
  <si>
    <t>Государственная регистрация актов гражданского состояния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</si>
  <si>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</si>
  <si>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</si>
  <si>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</si>
  <si>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Обеспечение деятельности подведомственных учреждений</t>
  </si>
  <si>
    <t>Субсидии юридическим лицам</t>
  </si>
  <si>
    <t>Учреждение: Администрация Спасского муниципального района</t>
  </si>
  <si>
    <t>970</t>
  </si>
  <si>
    <t xml:space="preserve">000 00 00 </t>
  </si>
  <si>
    <t>00</t>
  </si>
  <si>
    <t>000 00 00</t>
  </si>
  <si>
    <t>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</si>
  <si>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</si>
  <si>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</si>
  <si>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</si>
  <si>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002 08 00</t>
  </si>
  <si>
    <t>05</t>
  </si>
  <si>
    <t>001 00 00</t>
  </si>
  <si>
    <t>000</t>
  </si>
  <si>
    <t>001 40 00</t>
  </si>
  <si>
    <t>500</t>
  </si>
  <si>
    <t>Обслуживание государственного и муниципального долга</t>
  </si>
  <si>
    <t>070 00 00</t>
  </si>
  <si>
    <t>070 05 00</t>
  </si>
  <si>
    <t>Резервный фонд администрации Спасского муниципального района</t>
  </si>
  <si>
    <t>070 05 01</t>
  </si>
  <si>
    <t>000 00 00</t>
  </si>
  <si>
    <t>000 </t>
  </si>
  <si>
    <t>001 38 00</t>
  </si>
  <si>
    <t>001 43 00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</si>
  <si>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</si>
  <si>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</si>
  <si>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</si>
  <si>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092 00 00</t>
  </si>
  <si>
    <t>092 03 00</t>
  </si>
  <si>
    <t>Учреждение по обеспечению хозяйственного обслуживания</t>
  </si>
  <si>
    <t>093 00 00</t>
  </si>
  <si>
    <t>093 99 00</t>
  </si>
  <si>
    <t>520 00 00</t>
  </si>
  <si>
    <t>521 02 04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</si>
  <si>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</si>
  <si>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521 02 08</t>
  </si>
  <si>
    <t>521 02 09</t>
  </si>
  <si>
    <t>Другие вопросы в области национальной экономики</t>
  </si>
  <si>
    <t>Малое и среднее предпринимательство</t>
  </si>
  <si>
    <t>795 00 00</t>
  </si>
  <si>
    <t>795 00 05</t>
  </si>
  <si>
    <t>521 00 00</t>
  </si>
  <si>
    <t>521 02 07</t>
  </si>
  <si>
    <t>07</t>
  </si>
  <si>
    <t>431 00 00</t>
  </si>
  <si>
    <t>431 01 00</t>
  </si>
  <si>
    <t>09</t>
  </si>
  <si>
    <t>Целевые программы муниципальных образований</t>
  </si>
  <si>
    <t>Муниципальная программа"Программа развития физической культуры и спорта в Спасском муниципальном районе на 2009-2011 г.г."</t>
  </si>
  <si>
    <t xml:space="preserve">795 00 03 </t>
  </si>
  <si>
    <t>795 00 03</t>
  </si>
  <si>
    <t>Доплаты к пенсиям, дополнительное пенсионное обеспечение</t>
  </si>
  <si>
    <t>491 00 00</t>
  </si>
  <si>
    <t>491 01 00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</si>
  <si>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</si>
  <si>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</si>
  <si>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980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</si>
  <si>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</si>
  <si>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</si>
  <si>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</si>
  <si>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</si>
  <si>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</si>
  <si>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423 00 00</t>
  </si>
  <si>
    <t>Обеспечение деятельности подведомственных учреждений - "Дом детского творчества"</t>
  </si>
  <si>
    <t>423 99 10</t>
  </si>
  <si>
    <t>Субсидии бюджетам муниципальных образований на организацию отдыха детей в каникулярное время</t>
  </si>
  <si>
    <t>521 01 13</t>
  </si>
  <si>
    <t>Субвенции на обеспечение обучающихся в младших классах (1-4 включительно) бесплатным питанием</t>
  </si>
  <si>
    <t>521 02 02</t>
  </si>
  <si>
    <t>Субвенции на реализацию дошкольного,общего и дополнительного образования в муниципальных общеобразовательных учреждениях по основным общеобразовательным программам</t>
  </si>
  <si>
    <t>521 02 03</t>
  </si>
  <si>
    <t>Региональные целевые программы</t>
  </si>
  <si>
    <t>522 00 00</t>
  </si>
  <si>
    <t>795 00 08</t>
  </si>
  <si>
    <t>432 00 00</t>
  </si>
  <si>
    <t>432 99 00</t>
  </si>
  <si>
    <t>452 00 00</t>
  </si>
  <si>
    <t>452 99 00</t>
  </si>
  <si>
    <t>520 10 00</t>
  </si>
  <si>
    <t>982</t>
  </si>
  <si>
    <t>423 99 12</t>
  </si>
  <si>
    <t xml:space="preserve">Культура </t>
  </si>
  <si>
    <t>Обеспечение деятельности подведомственных учреждений - МУ "Социально-культурный центр"</t>
  </si>
  <si>
    <t>Утверждено</t>
  </si>
  <si>
    <t>08</t>
  </si>
  <si>
    <t>440 99 02</t>
  </si>
  <si>
    <t>981</t>
  </si>
  <si>
    <t xml:space="preserve">Обеспечение деятельности подведомственных учреждений </t>
  </si>
  <si>
    <t>471 00 00</t>
  </si>
  <si>
    <t>471 99 00</t>
  </si>
  <si>
    <t>Фельдшерско-акушерские пункты</t>
  </si>
  <si>
    <t>478 00 00</t>
  </si>
  <si>
    <t>478 99 00</t>
  </si>
  <si>
    <t>520 18 01</t>
  </si>
  <si>
    <t>Больницы,клиники,госпитали,медико-санитарные части</t>
  </si>
  <si>
    <t xml:space="preserve">452 00 00 </t>
  </si>
  <si>
    <t>795 00 06</t>
  </si>
  <si>
    <t>Учреждение: Дума Спасского муниципального района</t>
  </si>
  <si>
    <t>983</t>
  </si>
  <si>
    <t>03</t>
  </si>
  <si>
    <t>002 11 00</t>
  </si>
  <si>
    <t>002 12 00</t>
  </si>
  <si>
    <t>984</t>
  </si>
  <si>
    <t>Руководитель контрольно-счетной палаты муниципального образования и его заместители</t>
  </si>
  <si>
    <t>002 25 00</t>
  </si>
  <si>
    <t>Всего расходов</t>
  </si>
  <si>
    <t>5</t>
  </si>
  <si>
    <t>Выполнение функций бюджетными учреждениями</t>
  </si>
  <si>
    <t>Организационно-воспитательная работа с молодежью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</si>
  <si>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</si>
  <si>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</si>
  <si>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Фонд финансовой поддержки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</si>
  <si>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</si>
  <si>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</si>
  <si>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Детские дошкольные учреждения</t>
  </si>
  <si>
    <t>Учреждения по внешкольной работе с детьми</t>
  </si>
  <si>
    <t>Иные безвозмездные и безвозвратные перечисления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</si>
  <si>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</si>
  <si>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</si>
  <si>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Поликлиники, амбулатории, диагностические центры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</si>
  <si>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</si>
  <si>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</si>
  <si>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Спасский муниципальный район</t>
  </si>
  <si>
    <t xml:space="preserve">Финансовое управление администрации </t>
  </si>
  <si>
    <t>Спасского мунииципального района</t>
  </si>
  <si>
    <t>Периодичность: годовая</t>
  </si>
  <si>
    <t>по доходам бюжета</t>
  </si>
  <si>
    <t xml:space="preserve">ОТЧЕТ ОБ ИСПОЛНЕНИИ РАЙОННОГО БЮДЖЕТА СПАССКОГО МУНИЦИПАЛЬНОГО РАЙОНА </t>
  </si>
  <si>
    <t>Приложение 2</t>
  </si>
  <si>
    <t>по источникам финансирования дефицита бюжета</t>
  </si>
  <si>
    <t>Приложение 3</t>
  </si>
  <si>
    <t>Наименование органа, организующего   Финансовое управление администрации Спасского</t>
  </si>
  <si>
    <t xml:space="preserve">          мунииципального района</t>
  </si>
  <si>
    <t xml:space="preserve">         Спасский муниципальный район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</si>
  <si>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</si>
  <si>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</si>
  <si>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</si>
  <si>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</si>
  <si>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муниципальных районов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</si>
  <si>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</si>
  <si>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</si>
  <si>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</si>
  <si>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</si>
  <si>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</si>
  <si>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</si>
  <si>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о недрах</t>
  </si>
  <si>
    <t xml:space="preserve">  Денежные взыскания (штрафы) за нарушение законодательства об особо охраняемых природных территориях</t>
  </si>
  <si>
    <t xml:space="preserve">  Денежные взыскания (штрафы) за нарушение законодательства об охране и использовании животного мира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</si>
  <si>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</si>
  <si>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</si>
  <si>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административные правонарушения в области дорожного движения</t>
  </si>
  <si>
    <t>Приложение 1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</si>
  <si>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</si>
  <si>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</si>
  <si>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</si>
  <si>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</si>
  <si>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</si>
  <si>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</si>
  <si>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</si>
  <si>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</si>
  <si>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</si>
  <si>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</si>
  <si>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</si>
  <si>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</si>
  <si>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</si>
  <si>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полномочий по подготовке проведения статистических переписей</t>
  </si>
  <si>
    <t xml:space="preserve">  Субвенции бюджетам муниципальных районов на осуществление полномочий по подготовке проведения статистических переписей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</si>
  <si>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</si>
  <si>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</si>
  <si>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</si>
  <si>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</si>
  <si>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</si>
  <si>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</si>
  <si>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>Главный распорядитель, распорядитель средств</t>
  </si>
  <si>
    <t>Разд.</t>
  </si>
  <si>
    <t>Подр.</t>
  </si>
  <si>
    <t>целевая статья</t>
  </si>
  <si>
    <t>вид расхода</t>
  </si>
  <si>
    <t>1</t>
  </si>
  <si>
    <t>2</t>
  </si>
  <si>
    <t>3</t>
  </si>
  <si>
    <t>4</t>
  </si>
  <si>
    <t>Глава местной администрации (исполнительно- распорядительного органа муниципального образования)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</si>
  <si>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</si>
  <si>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Осуществление полномочий по подготовке проведения статистических переписей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</si>
  <si>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</si>
  <si>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</si>
  <si>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Долгосрочная целевая программа "Противодействие терроризму в Спасском муниципальном районе на период 2011-2013 годы"</t>
  </si>
  <si>
    <t>7950026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</si>
  <si>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</si>
  <si>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</si>
  <si>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</si>
  <si>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 чрезвычайных ситуаций и стихийных бедствий природного и техногенного характера</t>
  </si>
  <si>
    <t>218 01 00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</si>
  <si>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</si>
  <si>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</si>
  <si>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</si>
  <si>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</si>
  <si>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</si>
  <si>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</si>
  <si>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</si>
  <si>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</si>
  <si>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3450000</t>
  </si>
  <si>
    <t>Субсидии на поддержку малого и среднего предпринимательства</t>
  </si>
  <si>
    <t>3450102</t>
  </si>
  <si>
    <t>5220000</t>
  </si>
  <si>
    <t>Субсидии на поддержку программ развития малого и среднего предпринимательства на 2011 год</t>
  </si>
  <si>
    <t>5223502</t>
  </si>
  <si>
    <t xml:space="preserve">Долгосрочная целевая программа «Развитие малого и среднего предпринимательства на территории Спасского муниципального района на 2011-2013 годы» </t>
  </si>
  <si>
    <t xml:space="preserve">Долгосрочная целевая программа «Газификация  Спасского муниципального района на 2011- 2020 годы " </t>
  </si>
  <si>
    <t>795 00 13</t>
  </si>
  <si>
    <t xml:space="preserve">Ведомственная целевая программа "О разработке схемы территориального планирования Спасского муниципального района на 2011год " </t>
  </si>
  <si>
    <t>795 00 14</t>
  </si>
  <si>
    <t xml:space="preserve">Долгосрочная целевая программа «Комплексные меры противодействия  злоупотреблению наркотическими средствами и их незаконному обороту на территории Спасского муниципального района на 2011 – 2015 годы» </t>
  </si>
  <si>
    <t>795 00 16</t>
  </si>
  <si>
    <t>Муниципальная целевая программа  «Экологическая безопасность на территории Спасского муниципального района»</t>
  </si>
  <si>
    <t>795 00 17</t>
  </si>
  <si>
    <t>Ведомственная целевая программа «Развитие сельскохозяйственного производства на территории Спасского муниципального района на 2011-2012 годы»</t>
  </si>
  <si>
    <t>795 00 21</t>
  </si>
  <si>
    <t>Ведомственная целевая программа «Информатизация и обеспечение информационной безопасности  администрации Спасского муниципального района на 2011 – 2013 годы»</t>
  </si>
  <si>
    <t>795 00 22</t>
  </si>
  <si>
    <t>Субвенции на осуществление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соответствием жилых домов, многоквартирных домов требованиям энергетической эффективности и требованиям их оснащенности приборами учета используемых энергетических ресурсов, а также за соответствием жилых помещений, качества, объема и порядка предоставления коммунальных услуг  требованиям законодательства</t>
  </si>
  <si>
    <t>Проведение мероприятий для детей и молодежи</t>
  </si>
  <si>
    <t xml:space="preserve">Физическая культура </t>
  </si>
  <si>
    <t>Учреждение: Муниципальное казенное учреждение "Обеспечения деятельности образовательных учреждений Спасского муниципального района"</t>
  </si>
  <si>
    <t>Ведомственная целевая подпрограмма «Об энергосбережении и о повышении энергетической эффективности в образовательных учреждениях Спасского муниципального района на 2010-2014 годы» долгосрочной целевой программы «Об энергосбережении и о повышении энергетической эффективности  в Спасском муниципальном районе на период 2010-2014 годов»</t>
  </si>
  <si>
    <t>Муниципальная целевая программа"Пожарная безопасность в образовательных учреждениях Спасского муниципального района на 2009-2011 г.г."</t>
  </si>
  <si>
    <t>795 00 09</t>
  </si>
  <si>
    <t>Муниципальная целевая программа"Развития  образования в Спасском муниципальном районе на 2009-2011 г.г."</t>
  </si>
  <si>
    <t>795 00 10</t>
  </si>
  <si>
    <t>Модернизация региональных систем общего образования</t>
  </si>
  <si>
    <t>436 21 00</t>
  </si>
  <si>
    <t>Ежемесячное денежное вознаграждение за классное руководство за счет средств федерального бюджета</t>
  </si>
  <si>
    <t>520 09 01</t>
  </si>
  <si>
    <t>Ежемесячное денежное вознаграждение за классное руководство</t>
  </si>
  <si>
    <t>520 09 02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</si>
  <si>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«Интернет» муниципальных общеобразовательных учреждений Приморского края, включая оплату трафика».</t>
  </si>
  <si>
    <t>522 10 11</t>
  </si>
  <si>
    <t>Программа «Организация питания учащихся в общеобразовательных учреждениях Спасского муниципального района на 2010-2011 годы»</t>
  </si>
  <si>
    <t>795 00 11</t>
  </si>
  <si>
    <t>Муниципальная целевая программа «Организация отдыха, оздоровления и трудовой занятости детей и подростков в каникулярное время на территории Спасского муниципального района в 2011 году»</t>
  </si>
  <si>
    <t>795 00 15</t>
  </si>
  <si>
    <t xml:space="preserve">Муниципальная ведомственная целевая программа «Информатизация муниципальных бюджетных общеобразовательных учреждений Спасского муниципального района на 2011 - 2014 годы»  </t>
  </si>
  <si>
    <t>795 00 19</t>
  </si>
  <si>
    <t>795 00 26</t>
  </si>
  <si>
    <t>Мероприятия по проведению оздоровительной кампании детей</t>
  </si>
  <si>
    <t xml:space="preserve">Обеспечение деятельности подведомственых учреждений </t>
  </si>
  <si>
    <t>Долгосрочная целевая программа «Социальное развитие села Спасского  муниципального района на 2011 – 2013 годы»</t>
  </si>
  <si>
    <t>795 00 20</t>
  </si>
  <si>
    <t>Учреждение: Муниципальное бюджетное учреждение "Социально-культурный центр"</t>
  </si>
  <si>
    <t>Автономное муниципальное образовательное учреждение дополнительного образования детей ДШИ им.А.А.Гуриной</t>
  </si>
  <si>
    <t>Субсидии некомерческим организациям</t>
  </si>
  <si>
    <t xml:space="preserve">Культура, кинематография </t>
  </si>
  <si>
    <t>Учреждения культуры и мероприятия в сфере культуры и кинематографии</t>
  </si>
  <si>
    <t>440 00 00</t>
  </si>
  <si>
    <t>Комплектование книжных фондов библиотек  муниципальных образований и государственных библиотек городов Москвы и Санкт-Петербурга</t>
  </si>
  <si>
    <t>440 02 00</t>
  </si>
  <si>
    <t>Ведомственная целевая подпрограмма «Об энергосбережении и о повышении энергетической эффективности муниципального бюджетного учреждения «Социально-культурный центр» на период 2011-2013 годов» долгосрочной целевой программы «Об энергосбережении и о повышении энергетической эффективности в Спасском муниципальном районе на период 2010-2014 годов»</t>
  </si>
  <si>
    <t>Ведомственная целевая программа «Развитие туризма на территории Спасского муниципального района на период 2011-2013 гг.»</t>
  </si>
  <si>
    <t>795 00 18</t>
  </si>
  <si>
    <t>Учреждение:Муниципальное бюджетное медицинское учреждение Спасская центральная районная поликлиника</t>
  </si>
  <si>
    <t>Здравоохранение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</si>
  <si>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средств федерального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</si>
  <si>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средств краевого бюджета</t>
  </si>
  <si>
    <t>520 18 02</t>
  </si>
  <si>
    <t>Другие вопросы в области здравоохранения</t>
  </si>
  <si>
    <t>Муниципальная программа "Неотложные меры борьбы с туберкулезом в Спасском муниципальном районе на 2009-2011 г.г."</t>
  </si>
  <si>
    <t xml:space="preserve">Ведомственная долгосрочная целевая подпрограмма «Об энергосбережении и о повышении энергетической эффективности учреждений здравоохранения Спасского муниципального района на 2011-2013 годы долгосрочной целевой программы «Об энергосбережении и о повышении энергетической эффективности в Спасском муниципальном районе на период 2010-2014 годов» </t>
  </si>
  <si>
    <t>Муниципальная целевая  программа «Пожарная безопасность в учреждениях здравоохранения Спасского муниципального района на 2011 год»</t>
  </si>
  <si>
    <t>795 00 12</t>
  </si>
  <si>
    <t>Учреждение: Контрольно-счетная палата Спасского муниципального района</t>
  </si>
  <si>
    <t>Учреждение: Финансовое управление администрации Спасского муниципального района</t>
  </si>
  <si>
    <t>990</t>
  </si>
  <si>
    <t>Мобилизационная и вневойсковая подготовка</t>
  </si>
  <si>
    <t xml:space="preserve">001 36 00 </t>
  </si>
  <si>
    <t>Обслуживание  государственного внутреннего и муниципального долга</t>
  </si>
  <si>
    <t>Процентные платежи по муниципальному долгу</t>
  </si>
  <si>
    <t>065 03 00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</si>
  <si>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</si>
  <si>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</si>
  <si>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межбюджетные трансферты бюджетам бюджетной системы</t>
  </si>
  <si>
    <t>5210300</t>
  </si>
  <si>
    <t>Иные межбюджетные трансферты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</si>
  <si>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</si>
  <si>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</si>
  <si>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</si>
  <si>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</si>
  <si>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</si>
  <si>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</si>
  <si>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</si>
  <si>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</si>
  <si>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</si>
  <si>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</si>
  <si>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</si>
  <si>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</si>
  <si>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Дотации бюджетам субъектов Российской Федерации и муниципальных образований</t>
  </si>
  <si>
    <t>Общегосударственные вопросы</t>
  </si>
  <si>
    <t>Прочие 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</si>
  <si>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</si>
  <si>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</si>
  <si>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</si>
  <si>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</si>
  <si>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</si>
  <si>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</si>
  <si>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</si>
  <si>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</si>
  <si>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</si>
  <si>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</si>
  <si>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</si>
  <si>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</si>
  <si>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</si>
  <si>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</si>
  <si>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</si>
  <si>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</si>
  <si>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Социальная политика</t>
  </si>
  <si>
    <t>Пенсионное обеспечение</t>
  </si>
  <si>
    <t>Охрана семьи и детства</t>
  </si>
  <si>
    <t>Межбюджетные трансферты</t>
  </si>
  <si>
    <t>010</t>
  </si>
  <si>
    <t>000 8500000000 0000 000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</si>
  <si>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</si>
  <si>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</si>
  <si>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</si>
  <si>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</si>
  <si>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</si>
  <si>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</si>
  <si>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</si>
  <si>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</si>
  <si>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</si>
  <si>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</si>
  <si>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</si>
  <si>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</si>
  <si>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</si>
  <si>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</si>
  <si>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за 2011 год</t>
  </si>
  <si>
    <t>Доходы бюджета - ИТОГО</t>
  </si>
  <si>
    <t xml:space="preserve"> 000 1000000000 0000 000</t>
  </si>
  <si>
    <t xml:space="preserve"> 000 1010000000 0000 000</t>
  </si>
  <si>
    <t xml:space="preserve"> 000 1010200001 0000 110</t>
  </si>
  <si>
    <t xml:space="preserve">  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</si>
  <si>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000 1010201001 0000 110</t>
  </si>
  <si>
    <t xml:space="preserve"> 000 1010202001 0000 110</t>
  </si>
  <si>
    <t xml:space="preserve"> 000 1010202101 0000 110</t>
  </si>
  <si>
    <t xml:space="preserve"> 000 1010202201 0000 110</t>
  </si>
  <si>
    <t xml:space="preserve">  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</si>
  <si>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 000 1010204001 0000 110</t>
  </si>
  <si>
    <t xml:space="preserve"> 000 1010207001 0000 110</t>
  </si>
  <si>
    <t xml:space="preserve"> 000 1050000000 0000 000</t>
  </si>
  <si>
    <t xml:space="preserve"> 000 1050200000 0000 110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</si>
  <si>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</si>
  <si>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</si>
  <si>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</si>
  <si>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000 1050300000 0000 110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</si>
  <si>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</si>
  <si>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</si>
  <si>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</si>
  <si>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</si>
  <si>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</si>
  <si>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</si>
  <si>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</si>
  <si>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>Код стро- ки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</si>
  <si>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</si>
  <si>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</si>
  <si>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х</t>
  </si>
  <si>
    <t xml:space="preserve">     в том числе:</t>
  </si>
  <si>
    <t xml:space="preserve">  Изменение остатков средств на счетах по учету средств бюджета</t>
  </si>
  <si>
    <t>700</t>
  </si>
  <si>
    <t xml:space="preserve"> 000 0105000000 0000 000</t>
  </si>
  <si>
    <t xml:space="preserve">  Увеличение остатков средств бюджетов</t>
  </si>
  <si>
    <t>710</t>
  </si>
  <si>
    <t xml:space="preserve"> 000 0105000000 0000 500</t>
  </si>
  <si>
    <t xml:space="preserve"> 000 0105020000 0000 500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</si>
  <si>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</si>
  <si>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</si>
  <si>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</si>
  <si>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поселений</t>
  </si>
  <si>
    <t xml:space="preserve"> 000 0105020110 0000 510</t>
  </si>
  <si>
    <t xml:space="preserve">  Уменьшение остатков средств бюджетов</t>
  </si>
  <si>
    <t>720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</si>
  <si>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</si>
  <si>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</si>
  <si>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</si>
  <si>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</si>
  <si>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 xml:space="preserve">  Уменьшение прочих остатков денежных средств бюджетов поселений</t>
  </si>
  <si>
    <t xml:space="preserve"> 000 0105020110 0000 610</t>
  </si>
  <si>
    <t>% исполения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</si>
  <si>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</si>
  <si>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</si>
  <si>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</si>
  <si>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</si>
  <si>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</si>
  <si>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</si>
  <si>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</si>
  <si>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000 1060601310 0000 110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</si>
  <si>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</si>
  <si>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</si>
  <si>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</si>
  <si>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000 1060602310 0000 110</t>
  </si>
  <si>
    <t xml:space="preserve"> 000 1080000000 0000 000</t>
  </si>
  <si>
    <t xml:space="preserve"> 000 1080300001 0000 110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</si>
  <si>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</si>
  <si>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</si>
  <si>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</si>
  <si>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</si>
  <si>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</si>
  <si>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</si>
  <si>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</si>
  <si>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 xml:space="preserve"> 000 1080714001 0000 110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</si>
  <si>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</si>
  <si>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</si>
  <si>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</si>
  <si>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</si>
  <si>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</si>
  <si>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</si>
  <si>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000 1090405010 0000 110</t>
  </si>
  <si>
    <t xml:space="preserve"> 000 1090700000 0000 110</t>
  </si>
  <si>
    <t xml:space="preserve"> 000 1090703000 0000 110</t>
  </si>
  <si>
    <t xml:space="preserve"> 000 1090703005 0000 110</t>
  </si>
  <si>
    <t xml:space="preserve"> 000 1090705000 0000 110</t>
  </si>
  <si>
    <t xml:space="preserve"> 000 1090705005 0000 110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</si>
  <si>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</si>
  <si>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</si>
  <si>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</si>
  <si>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000 1110501000 0000 120</t>
  </si>
  <si>
    <t xml:space="preserve"> 000 1110501010 0000 120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</si>
  <si>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</si>
  <si>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</si>
  <si>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</si>
  <si>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</si>
  <si>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</si>
  <si>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</si>
  <si>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</si>
  <si>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</si>
  <si>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</si>
  <si>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000 1120000000 0000 000</t>
  </si>
  <si>
    <t xml:space="preserve"> 000 1120100001 0000 120</t>
  </si>
  <si>
    <t xml:space="preserve"> 000 1130000000 0000 000</t>
  </si>
  <si>
    <t xml:space="preserve"> 000 1130300000 0000 130</t>
  </si>
  <si>
    <t xml:space="preserve"> 000 1130305005 0000 130</t>
  </si>
  <si>
    <t xml:space="preserve">  Прочие доходы от оказания платных услуг получателями средств бюджетов поселений и компенсации затрат бюджетов поселений</t>
  </si>
  <si>
    <t xml:space="preserve"> 000 1130305010 0000 130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</si>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</sst>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#,##0.00_ ;\-#,##0.00\ "/>
    <numFmt numFmtId="179" formatCode="00"/>
    <numFmt numFmtId="180" formatCode="000"/>
    <numFmt numFmtId="181" formatCode="0.0"/>
    <numFmt numFmtId="182" formatCode="0.00000"/>
    <numFmt numFmtId="183" formatCode="0.0000"/>
    <numFmt numFmtId="184" formatCode="0.00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16" borderId="7" applyNumberFormat="0" applyAlignment="0" applyProtection="0"/>
    <xf numFmtId="0" fontId="1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2" fontId="4" fillId="0" borderId="0" xfId="0" applyNumberFormat="1" applyFont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 horizontal="left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 shrinkToFit="1"/>
    </xf>
    <xf numFmtId="49" fontId="9" fillId="0" borderId="10" xfId="0" applyNumberFormat="1" applyFont="1" applyFill="1" applyBorder="1" applyAlignment="1">
      <alignment horizontal="center" shrinkToFit="1"/>
    </xf>
    <xf numFmtId="4" fontId="9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 indent="2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wrapText="1" indent="2"/>
    </xf>
    <xf numFmtId="49" fontId="9" fillId="0" borderId="12" xfId="0" applyNumberFormat="1" applyFont="1" applyFill="1" applyBorder="1" applyAlignment="1">
      <alignment horizontal="center" shrinkToFit="1"/>
    </xf>
    <xf numFmtId="49" fontId="9" fillId="0" borderId="13" xfId="0" applyNumberFormat="1" applyFont="1" applyFill="1" applyBorder="1" applyAlignment="1">
      <alignment horizontal="center" shrinkToFit="1"/>
    </xf>
    <xf numFmtId="4" fontId="9" fillId="0" borderId="13" xfId="0" applyNumberFormat="1" applyFont="1" applyFill="1" applyBorder="1" applyAlignment="1">
      <alignment horizontal="right" shrinkToFi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Continuous"/>
    </xf>
    <xf numFmtId="14" fontId="1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15" borderId="14" xfId="0" applyFont="1" applyFill="1" applyBorder="1" applyAlignment="1">
      <alignment/>
    </xf>
    <xf numFmtId="0" fontId="9" fillId="15" borderId="14" xfId="0" applyFont="1" applyFill="1" applyBorder="1" applyAlignment="1">
      <alignment horizontal="left"/>
    </xf>
    <xf numFmtId="0" fontId="9" fillId="15" borderId="14" xfId="0" applyFont="1" applyFill="1" applyBorder="1" applyAlignment="1">
      <alignment/>
    </xf>
    <xf numFmtId="49" fontId="9" fillId="15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179" fontId="11" fillId="0" borderId="10" xfId="0" applyNumberFormat="1" applyFont="1" applyFill="1" applyBorder="1" applyAlignment="1">
      <alignment horizontal="center" wrapText="1"/>
    </xf>
    <xf numFmtId="180" fontId="11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shrinkToFit="1"/>
    </xf>
    <xf numFmtId="2" fontId="11" fillId="0" borderId="10" xfId="0" applyNumberFormat="1" applyFont="1" applyFill="1" applyBorder="1" applyAlignment="1">
      <alignment horizontal="right" shrinkToFit="1"/>
    </xf>
    <xf numFmtId="49" fontId="10" fillId="0" borderId="10" xfId="0" applyNumberFormat="1" applyFont="1" applyFill="1" applyBorder="1" applyAlignment="1">
      <alignment horizontal="center" wrapText="1"/>
    </xf>
    <xf numFmtId="179" fontId="10" fillId="0" borderId="10" xfId="0" applyNumberFormat="1" applyFont="1" applyFill="1" applyBorder="1" applyAlignment="1">
      <alignment horizontal="center" wrapText="1"/>
    </xf>
    <xf numFmtId="180" fontId="10" fillId="0" borderId="10" xfId="0" applyNumberFormat="1" applyFont="1" applyFill="1" applyBorder="1" applyAlignment="1">
      <alignment horizontal="center" wrapText="1"/>
    </xf>
    <xf numFmtId="2" fontId="10" fillId="15" borderId="10" xfId="0" applyNumberFormat="1" applyFont="1" applyFill="1" applyBorder="1" applyAlignment="1">
      <alignment shrinkToFit="1"/>
    </xf>
    <xf numFmtId="2" fontId="10" fillId="0" borderId="10" xfId="0" applyNumberFormat="1" applyFont="1" applyFill="1" applyBorder="1" applyAlignment="1">
      <alignment shrinkToFit="1"/>
    </xf>
    <xf numFmtId="2" fontId="10" fillId="15" borderId="10" xfId="0" applyNumberFormat="1" applyFont="1" applyFill="1" applyBorder="1" applyAlignment="1">
      <alignment horizontal="right" shrinkToFit="1"/>
    </xf>
    <xf numFmtId="49" fontId="10" fillId="0" borderId="10" xfId="0" applyNumberFormat="1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shrinkToFit="1"/>
    </xf>
    <xf numFmtId="2" fontId="10" fillId="0" borderId="10" xfId="0" applyNumberFormat="1" applyFont="1" applyFill="1" applyBorder="1" applyAlignment="1">
      <alignment horizontal="right" shrinkToFit="1"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2" fontId="10" fillId="15" borderId="10" xfId="0" applyNumberFormat="1" applyFont="1" applyFill="1" applyBorder="1" applyAlignment="1">
      <alignment/>
    </xf>
    <xf numFmtId="179" fontId="11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center"/>
    </xf>
    <xf numFmtId="2" fontId="11" fillId="15" borderId="10" xfId="0" applyNumberFormat="1" applyFont="1" applyFill="1" applyBorder="1" applyAlignment="1">
      <alignment shrinkToFit="1"/>
    </xf>
    <xf numFmtId="2" fontId="11" fillId="15" borderId="10" xfId="0" applyNumberFormat="1" applyFont="1" applyFill="1" applyBorder="1" applyAlignment="1">
      <alignment horizontal="right" shrinkToFit="1"/>
    </xf>
    <xf numFmtId="0" fontId="12" fillId="0" borderId="0" xfId="0" applyFont="1" applyAlignment="1">
      <alignment/>
    </xf>
    <xf numFmtId="4" fontId="9" fillId="18" borderId="10" xfId="0" applyNumberFormat="1" applyFont="1" applyFill="1" applyBorder="1" applyAlignment="1">
      <alignment horizontal="right" vertical="top" shrinkToFit="1"/>
    </xf>
    <xf numFmtId="2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14" fontId="3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3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164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43.75390625" style="0" customWidth="1"/>
    <col min="2" max="2" width="8.625" style="0" customWidth="1"/>
    <col min="3" max="3" width="24.25390625" style="30" customWidth="1"/>
    <col min="4" max="4" width="16.375" style="30" customWidth="1"/>
    <col min="5" max="5" width="14.25390625" style="94" customWidth="1"/>
    <col min="6" max="6" width="16.125" style="94" customWidth="1"/>
    <col min="7" max="7" width="16.75390625" style="94" customWidth="1"/>
    <col min="8" max="8" width="10.75390625" style="30" customWidth="1"/>
  </cols>
  <sheetData>
    <row r="1" spans="1:5" ht="12.75">
      <c r="A1" s="2"/>
      <c r="B1" s="1"/>
      <c r="C1" s="92"/>
      <c r="D1" s="92"/>
      <c r="E1" s="93" t="s">
        <v>330</v>
      </c>
    </row>
    <row r="2" spans="1:5" ht="43.5" customHeight="1">
      <c r="A2" s="111" t="s">
        <v>306</v>
      </c>
      <c r="B2" s="111"/>
      <c r="C2" s="111"/>
      <c r="D2" s="111"/>
      <c r="E2" s="111"/>
    </row>
    <row r="3" spans="1:5" ht="15">
      <c r="A3" s="108" t="s">
        <v>305</v>
      </c>
      <c r="B3" s="108"/>
      <c r="C3" s="108"/>
      <c r="D3" s="108"/>
      <c r="E3" s="108"/>
    </row>
    <row r="4" spans="2:3" ht="12.75">
      <c r="B4" s="6"/>
      <c r="C4" s="95"/>
    </row>
    <row r="5" spans="2:3" ht="12.75">
      <c r="B5" s="4"/>
      <c r="C5" s="95"/>
    </row>
    <row r="6" spans="2:5" ht="12.75">
      <c r="B6" s="3"/>
      <c r="C6" s="96" t="s">
        <v>513</v>
      </c>
      <c r="D6" s="97"/>
      <c r="E6" s="97"/>
    </row>
    <row r="7" spans="1:5" ht="12.75">
      <c r="A7" s="9" t="s">
        <v>161</v>
      </c>
      <c r="B7" s="107" t="s">
        <v>302</v>
      </c>
      <c r="C7" s="107"/>
      <c r="D7" s="107"/>
      <c r="E7" s="107"/>
    </row>
    <row r="8" spans="1:5" ht="12.75">
      <c r="A8" s="9" t="s">
        <v>165</v>
      </c>
      <c r="B8" s="107" t="s">
        <v>303</v>
      </c>
      <c r="C8" s="107"/>
      <c r="D8" s="107"/>
      <c r="E8" s="107"/>
    </row>
    <row r="9" spans="1:5" ht="12.75">
      <c r="A9" s="9" t="s">
        <v>166</v>
      </c>
      <c r="B9" s="107" t="s">
        <v>301</v>
      </c>
      <c r="C9" s="107"/>
      <c r="D9" s="107"/>
      <c r="E9" s="107"/>
    </row>
    <row r="10" spans="1:3" ht="12.75">
      <c r="A10" s="9"/>
      <c r="B10" s="9"/>
      <c r="C10" s="98"/>
    </row>
    <row r="11" spans="1:3" ht="12.75">
      <c r="A11" s="9" t="s">
        <v>304</v>
      </c>
      <c r="B11" s="9"/>
      <c r="C11" s="98"/>
    </row>
    <row r="12" spans="1:4" ht="12.75">
      <c r="A12" s="9" t="s">
        <v>163</v>
      </c>
      <c r="B12" s="9"/>
      <c r="C12" s="98"/>
      <c r="D12" s="99"/>
    </row>
    <row r="13" spans="1:4" ht="12.75">
      <c r="A13" s="11"/>
      <c r="B13" s="12"/>
      <c r="C13" s="100"/>
      <c r="D13" s="101"/>
    </row>
    <row r="14" spans="1:4" ht="12.75">
      <c r="A14" s="24"/>
      <c r="B14" s="24"/>
      <c r="C14" s="102"/>
      <c r="D14" s="103"/>
    </row>
    <row r="15" spans="1:8" ht="24" customHeight="1">
      <c r="A15" s="112" t="s">
        <v>164</v>
      </c>
      <c r="B15" s="113" t="s">
        <v>162</v>
      </c>
      <c r="C15" s="112" t="s">
        <v>134</v>
      </c>
      <c r="D15" s="114" t="s">
        <v>135</v>
      </c>
      <c r="E15" s="114"/>
      <c r="F15" s="110" t="s">
        <v>167</v>
      </c>
      <c r="G15" s="110"/>
      <c r="H15" s="109" t="s">
        <v>160</v>
      </c>
    </row>
    <row r="16" spans="1:8" ht="12.75" customHeight="1">
      <c r="A16" s="112"/>
      <c r="B16" s="113"/>
      <c r="C16" s="112"/>
      <c r="D16" s="105" t="s">
        <v>133</v>
      </c>
      <c r="E16" s="106" t="s">
        <v>141</v>
      </c>
      <c r="F16" s="105" t="s">
        <v>133</v>
      </c>
      <c r="G16" s="106" t="s">
        <v>141</v>
      </c>
      <c r="H16" s="109"/>
    </row>
    <row r="17" spans="1:8" ht="66" customHeight="1">
      <c r="A17" s="112"/>
      <c r="B17" s="113"/>
      <c r="C17" s="112"/>
      <c r="D17" s="105"/>
      <c r="E17" s="106"/>
      <c r="F17" s="105"/>
      <c r="G17" s="106"/>
      <c r="H17" s="109"/>
    </row>
    <row r="18" spans="1:8" ht="12.75">
      <c r="A18" s="26">
        <v>1</v>
      </c>
      <c r="B18" s="26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39">
        <v>8</v>
      </c>
    </row>
    <row r="19" spans="1:8" ht="12.75">
      <c r="A19" s="27" t="s">
        <v>514</v>
      </c>
      <c r="B19" s="28" t="s">
        <v>497</v>
      </c>
      <c r="C19" s="20" t="s">
        <v>498</v>
      </c>
      <c r="D19" s="22">
        <f>D115</f>
        <v>185037463.79</v>
      </c>
      <c r="E19" s="22">
        <v>393347463.79</v>
      </c>
      <c r="F19" s="22">
        <f>F115</f>
        <v>178103379.05</v>
      </c>
      <c r="G19" s="22">
        <v>446326315.89</v>
      </c>
      <c r="H19" s="104">
        <f>G19/E19*100</f>
        <v>113.46871582430853</v>
      </c>
    </row>
    <row r="20" spans="1:8" ht="12.75">
      <c r="A20" s="29" t="s">
        <v>499</v>
      </c>
      <c r="B20" s="21" t="s">
        <v>497</v>
      </c>
      <c r="C20" s="21" t="s">
        <v>515</v>
      </c>
      <c r="D20" s="22" t="s">
        <v>168</v>
      </c>
      <c r="E20" s="22">
        <v>208310000</v>
      </c>
      <c r="F20" s="22" t="s">
        <v>168</v>
      </c>
      <c r="G20" s="22">
        <v>262967770.09</v>
      </c>
      <c r="H20" s="104">
        <f>G20/E20*100</f>
        <v>126.23866837405791</v>
      </c>
    </row>
    <row r="21" spans="1:8" ht="12.75">
      <c r="A21" s="29" t="s">
        <v>500</v>
      </c>
      <c r="B21" s="21" t="s">
        <v>497</v>
      </c>
      <c r="C21" s="21" t="s">
        <v>516</v>
      </c>
      <c r="D21" s="22" t="s">
        <v>168</v>
      </c>
      <c r="E21" s="22">
        <v>188887000</v>
      </c>
      <c r="F21" s="22" t="s">
        <v>168</v>
      </c>
      <c r="G21" s="22">
        <v>236509739.47</v>
      </c>
      <c r="H21" s="104">
        <f>G21/E21*100</f>
        <v>125.21229066584783</v>
      </c>
    </row>
    <row r="22" spans="1:8" ht="12.75">
      <c r="A22" s="29" t="s">
        <v>501</v>
      </c>
      <c r="B22" s="21" t="s">
        <v>497</v>
      </c>
      <c r="C22" s="21" t="s">
        <v>517</v>
      </c>
      <c r="D22" s="22" t="s">
        <v>168</v>
      </c>
      <c r="E22" s="22">
        <v>188887000</v>
      </c>
      <c r="F22" s="22" t="s">
        <v>168</v>
      </c>
      <c r="G22" s="22">
        <v>236509739.47</v>
      </c>
      <c r="H22" s="104">
        <f>G22/E22*100</f>
        <v>125.21229066584783</v>
      </c>
    </row>
    <row r="23" spans="1:8" ht="56.25">
      <c r="A23" s="29" t="s">
        <v>518</v>
      </c>
      <c r="B23" s="21" t="s">
        <v>497</v>
      </c>
      <c r="C23" s="21" t="s">
        <v>519</v>
      </c>
      <c r="D23" s="22" t="s">
        <v>168</v>
      </c>
      <c r="E23" s="22" t="s">
        <v>168</v>
      </c>
      <c r="F23" s="22" t="s">
        <v>168</v>
      </c>
      <c r="G23" s="22">
        <v>824343.32</v>
      </c>
      <c r="H23" s="104">
        <v>0</v>
      </c>
    </row>
    <row r="24" spans="1:8" ht="45">
      <c r="A24" s="29" t="s">
        <v>502</v>
      </c>
      <c r="B24" s="21" t="s">
        <v>497</v>
      </c>
      <c r="C24" s="21" t="s">
        <v>520</v>
      </c>
      <c r="D24" s="22" t="s">
        <v>168</v>
      </c>
      <c r="E24" s="22">
        <v>188887000</v>
      </c>
      <c r="F24" s="22" t="s">
        <v>168</v>
      </c>
      <c r="G24" s="22">
        <v>235596226.27</v>
      </c>
      <c r="H24" s="104">
        <f>G24/E24*100</f>
        <v>124.728661194259</v>
      </c>
    </row>
    <row r="25" spans="1:8" ht="90">
      <c r="A25" s="29" t="s">
        <v>503</v>
      </c>
      <c r="B25" s="21" t="s">
        <v>497</v>
      </c>
      <c r="C25" s="21" t="s">
        <v>521</v>
      </c>
      <c r="D25" s="22" t="s">
        <v>168</v>
      </c>
      <c r="E25" s="22">
        <v>188887000</v>
      </c>
      <c r="F25" s="22" t="s">
        <v>168</v>
      </c>
      <c r="G25" s="22">
        <v>235518835.9</v>
      </c>
      <c r="H25" s="104">
        <f>G25/E25*100</f>
        <v>124.68768941218823</v>
      </c>
    </row>
    <row r="26" spans="1:8" ht="90">
      <c r="A26" s="29" t="s">
        <v>504</v>
      </c>
      <c r="B26" s="21" t="s">
        <v>497</v>
      </c>
      <c r="C26" s="21" t="s">
        <v>522</v>
      </c>
      <c r="D26" s="22" t="s">
        <v>168</v>
      </c>
      <c r="E26" s="22" t="s">
        <v>168</v>
      </c>
      <c r="F26" s="22" t="s">
        <v>168</v>
      </c>
      <c r="G26" s="22">
        <v>77390.37</v>
      </c>
      <c r="H26" s="104">
        <v>0</v>
      </c>
    </row>
    <row r="27" spans="1:8" ht="90">
      <c r="A27" s="29" t="s">
        <v>523</v>
      </c>
      <c r="B27" s="21" t="s">
        <v>497</v>
      </c>
      <c r="C27" s="21" t="s">
        <v>524</v>
      </c>
      <c r="D27" s="22" t="s">
        <v>168</v>
      </c>
      <c r="E27" s="22" t="s">
        <v>168</v>
      </c>
      <c r="F27" s="22" t="s">
        <v>168</v>
      </c>
      <c r="G27" s="22">
        <v>2649.88</v>
      </c>
      <c r="H27" s="104">
        <v>0</v>
      </c>
    </row>
    <row r="28" spans="1:8" ht="56.25">
      <c r="A28" s="29" t="s">
        <v>505</v>
      </c>
      <c r="B28" s="21" t="s">
        <v>497</v>
      </c>
      <c r="C28" s="21" t="s">
        <v>525</v>
      </c>
      <c r="D28" s="22" t="s">
        <v>168</v>
      </c>
      <c r="E28" s="22" t="s">
        <v>168</v>
      </c>
      <c r="F28" s="22" t="s">
        <v>168</v>
      </c>
      <c r="G28" s="22">
        <v>86520</v>
      </c>
      <c r="H28" s="104">
        <v>0</v>
      </c>
    </row>
    <row r="29" spans="1:8" ht="12.75">
      <c r="A29" s="29" t="s">
        <v>506</v>
      </c>
      <c r="B29" s="21" t="s">
        <v>497</v>
      </c>
      <c r="C29" s="21" t="s">
        <v>526</v>
      </c>
      <c r="D29" s="22" t="s">
        <v>168</v>
      </c>
      <c r="E29" s="22">
        <v>5132000</v>
      </c>
      <c r="F29" s="22" t="s">
        <v>168</v>
      </c>
      <c r="G29" s="22">
        <v>5060406.99</v>
      </c>
      <c r="H29" s="104">
        <f aca="true" t="shared" si="0" ref="H29:H34">G29/E29*100</f>
        <v>98.60496862821513</v>
      </c>
    </row>
    <row r="30" spans="1:8" ht="22.5">
      <c r="A30" s="29" t="s">
        <v>507</v>
      </c>
      <c r="B30" s="21" t="s">
        <v>497</v>
      </c>
      <c r="C30" s="21" t="s">
        <v>527</v>
      </c>
      <c r="D30" s="22" t="s">
        <v>168</v>
      </c>
      <c r="E30" s="22">
        <v>5000000</v>
      </c>
      <c r="F30" s="22" t="s">
        <v>168</v>
      </c>
      <c r="G30" s="22">
        <v>4959533.79</v>
      </c>
      <c r="H30" s="104">
        <f t="shared" si="0"/>
        <v>99.19067580000001</v>
      </c>
    </row>
    <row r="31" spans="1:8" ht="22.5">
      <c r="A31" s="29" t="s">
        <v>507</v>
      </c>
      <c r="B31" s="21" t="s">
        <v>497</v>
      </c>
      <c r="C31" s="21" t="s">
        <v>528</v>
      </c>
      <c r="D31" s="22" t="s">
        <v>168</v>
      </c>
      <c r="E31" s="22">
        <v>4080000</v>
      </c>
      <c r="F31" s="22" t="s">
        <v>168</v>
      </c>
      <c r="G31" s="22">
        <v>3934541.51</v>
      </c>
      <c r="H31" s="104">
        <f t="shared" si="0"/>
        <v>96.43484093137255</v>
      </c>
    </row>
    <row r="32" spans="1:8" ht="33.75">
      <c r="A32" s="29" t="s">
        <v>529</v>
      </c>
      <c r="B32" s="21" t="s">
        <v>497</v>
      </c>
      <c r="C32" s="21" t="s">
        <v>530</v>
      </c>
      <c r="D32" s="22" t="s">
        <v>168</v>
      </c>
      <c r="E32" s="22">
        <v>920000</v>
      </c>
      <c r="F32" s="22" t="s">
        <v>168</v>
      </c>
      <c r="G32" s="22">
        <v>1024992.28</v>
      </c>
      <c r="H32" s="104">
        <f t="shared" si="0"/>
        <v>111.41220434782608</v>
      </c>
    </row>
    <row r="33" spans="1:8" ht="12.75">
      <c r="A33" s="29" t="s">
        <v>508</v>
      </c>
      <c r="B33" s="21" t="s">
        <v>497</v>
      </c>
      <c r="C33" s="21" t="s">
        <v>531</v>
      </c>
      <c r="D33" s="22" t="s">
        <v>168</v>
      </c>
      <c r="E33" s="22">
        <v>132000</v>
      </c>
      <c r="F33" s="22" t="s">
        <v>168</v>
      </c>
      <c r="G33" s="22">
        <v>100873.2</v>
      </c>
      <c r="H33" s="104">
        <f t="shared" si="0"/>
        <v>76.4190909090909</v>
      </c>
    </row>
    <row r="34" spans="1:8" ht="12.75">
      <c r="A34" s="29" t="s">
        <v>508</v>
      </c>
      <c r="B34" s="21" t="s">
        <v>497</v>
      </c>
      <c r="C34" s="21" t="s">
        <v>532</v>
      </c>
      <c r="D34" s="22" t="s">
        <v>168</v>
      </c>
      <c r="E34" s="22">
        <v>132000</v>
      </c>
      <c r="F34" s="22" t="s">
        <v>168</v>
      </c>
      <c r="G34" s="22">
        <v>11533.94</v>
      </c>
      <c r="H34" s="104">
        <f t="shared" si="0"/>
        <v>8.737833333333334</v>
      </c>
    </row>
    <row r="35" spans="1:8" ht="33.75">
      <c r="A35" s="29" t="s">
        <v>533</v>
      </c>
      <c r="B35" s="21" t="s">
        <v>497</v>
      </c>
      <c r="C35" s="21" t="s">
        <v>534</v>
      </c>
      <c r="D35" s="22" t="s">
        <v>168</v>
      </c>
      <c r="E35" s="22" t="s">
        <v>168</v>
      </c>
      <c r="F35" s="22" t="s">
        <v>168</v>
      </c>
      <c r="G35" s="22">
        <v>89339.26</v>
      </c>
      <c r="H35" s="104">
        <v>0</v>
      </c>
    </row>
    <row r="36" spans="1:8" ht="12.75" hidden="1">
      <c r="A36" s="29" t="s">
        <v>535</v>
      </c>
      <c r="B36" s="21" t="s">
        <v>497</v>
      </c>
      <c r="C36" s="21" t="s">
        <v>536</v>
      </c>
      <c r="D36" s="22" t="s">
        <v>168</v>
      </c>
      <c r="E36" s="22" t="s">
        <v>168</v>
      </c>
      <c r="F36" s="22" t="s">
        <v>168</v>
      </c>
      <c r="G36" s="22" t="s">
        <v>168</v>
      </c>
      <c r="H36" s="104" t="e">
        <f aca="true" t="shared" si="1" ref="H36:H50">G36/E36*100</f>
        <v>#VALUE!</v>
      </c>
    </row>
    <row r="37" spans="1:8" ht="12.75" hidden="1">
      <c r="A37" s="29" t="s">
        <v>537</v>
      </c>
      <c r="B37" s="21" t="s">
        <v>497</v>
      </c>
      <c r="C37" s="21" t="s">
        <v>538</v>
      </c>
      <c r="D37" s="22" t="s">
        <v>168</v>
      </c>
      <c r="E37" s="22" t="s">
        <v>168</v>
      </c>
      <c r="F37" s="22" t="s">
        <v>168</v>
      </c>
      <c r="G37" s="22" t="s">
        <v>168</v>
      </c>
      <c r="H37" s="104" t="e">
        <f t="shared" si="1"/>
        <v>#VALUE!</v>
      </c>
    </row>
    <row r="38" spans="1:8" ht="45" hidden="1">
      <c r="A38" s="29" t="s">
        <v>565</v>
      </c>
      <c r="B38" s="21" t="s">
        <v>497</v>
      </c>
      <c r="C38" s="21" t="s">
        <v>566</v>
      </c>
      <c r="D38" s="22" t="s">
        <v>168</v>
      </c>
      <c r="E38" s="22" t="s">
        <v>168</v>
      </c>
      <c r="F38" s="22" t="s">
        <v>168</v>
      </c>
      <c r="G38" s="22" t="s">
        <v>168</v>
      </c>
      <c r="H38" s="104" t="e">
        <f t="shared" si="1"/>
        <v>#VALUE!</v>
      </c>
    </row>
    <row r="39" spans="1:8" ht="12.75" hidden="1">
      <c r="A39" s="29" t="s">
        <v>567</v>
      </c>
      <c r="B39" s="21" t="s">
        <v>497</v>
      </c>
      <c r="C39" s="21" t="s">
        <v>568</v>
      </c>
      <c r="D39" s="22" t="s">
        <v>168</v>
      </c>
      <c r="E39" s="22" t="s">
        <v>168</v>
      </c>
      <c r="F39" s="22" t="s">
        <v>168</v>
      </c>
      <c r="G39" s="22" t="s">
        <v>168</v>
      </c>
      <c r="H39" s="104" t="e">
        <f t="shared" si="1"/>
        <v>#VALUE!</v>
      </c>
    </row>
    <row r="40" spans="1:8" ht="45" hidden="1">
      <c r="A40" s="29" t="s">
        <v>569</v>
      </c>
      <c r="B40" s="21" t="s">
        <v>497</v>
      </c>
      <c r="C40" s="21" t="s">
        <v>570</v>
      </c>
      <c r="D40" s="22" t="s">
        <v>168</v>
      </c>
      <c r="E40" s="22" t="s">
        <v>168</v>
      </c>
      <c r="F40" s="22" t="s">
        <v>168</v>
      </c>
      <c r="G40" s="22" t="s">
        <v>168</v>
      </c>
      <c r="H40" s="104" t="e">
        <f t="shared" si="1"/>
        <v>#VALUE!</v>
      </c>
    </row>
    <row r="41" spans="1:8" ht="67.5" hidden="1">
      <c r="A41" s="29" t="s">
        <v>571</v>
      </c>
      <c r="B41" s="21" t="s">
        <v>497</v>
      </c>
      <c r="C41" s="21" t="s">
        <v>572</v>
      </c>
      <c r="D41" s="22" t="s">
        <v>168</v>
      </c>
      <c r="E41" s="22" t="s">
        <v>168</v>
      </c>
      <c r="F41" s="22" t="s">
        <v>168</v>
      </c>
      <c r="G41" s="22" t="s">
        <v>168</v>
      </c>
      <c r="H41" s="104" t="e">
        <f t="shared" si="1"/>
        <v>#VALUE!</v>
      </c>
    </row>
    <row r="42" spans="1:8" ht="45" hidden="1">
      <c r="A42" s="29" t="s">
        <v>573</v>
      </c>
      <c r="B42" s="21" t="s">
        <v>497</v>
      </c>
      <c r="C42" s="21" t="s">
        <v>574</v>
      </c>
      <c r="D42" s="22" t="s">
        <v>168</v>
      </c>
      <c r="E42" s="22" t="s">
        <v>168</v>
      </c>
      <c r="F42" s="22" t="s">
        <v>168</v>
      </c>
      <c r="G42" s="22" t="s">
        <v>168</v>
      </c>
      <c r="H42" s="104" t="e">
        <f t="shared" si="1"/>
        <v>#VALUE!</v>
      </c>
    </row>
    <row r="43" spans="1:8" ht="67.5" hidden="1">
      <c r="A43" s="29" t="s">
        <v>575</v>
      </c>
      <c r="B43" s="21" t="s">
        <v>497</v>
      </c>
      <c r="C43" s="21" t="s">
        <v>576</v>
      </c>
      <c r="D43" s="22" t="s">
        <v>168</v>
      </c>
      <c r="E43" s="22" t="s">
        <v>168</v>
      </c>
      <c r="F43" s="22" t="s">
        <v>168</v>
      </c>
      <c r="G43" s="22" t="s">
        <v>168</v>
      </c>
      <c r="H43" s="104" t="e">
        <f t="shared" si="1"/>
        <v>#VALUE!</v>
      </c>
    </row>
    <row r="44" spans="1:8" ht="12.75">
      <c r="A44" s="29" t="s">
        <v>509</v>
      </c>
      <c r="B44" s="21" t="s">
        <v>497</v>
      </c>
      <c r="C44" s="21" t="s">
        <v>577</v>
      </c>
      <c r="D44" s="22" t="s">
        <v>168</v>
      </c>
      <c r="E44" s="22">
        <v>415000</v>
      </c>
      <c r="F44" s="22" t="s">
        <v>168</v>
      </c>
      <c r="G44" s="22">
        <v>538543.83</v>
      </c>
      <c r="H44" s="104">
        <f t="shared" si="1"/>
        <v>129.76959759036143</v>
      </c>
    </row>
    <row r="45" spans="1:8" ht="33.75">
      <c r="A45" s="29" t="s">
        <v>510</v>
      </c>
      <c r="B45" s="21" t="s">
        <v>497</v>
      </c>
      <c r="C45" s="21" t="s">
        <v>578</v>
      </c>
      <c r="D45" s="22" t="s">
        <v>168</v>
      </c>
      <c r="E45" s="22">
        <v>5000</v>
      </c>
      <c r="F45" s="22" t="s">
        <v>168</v>
      </c>
      <c r="G45" s="22">
        <v>38543.83</v>
      </c>
      <c r="H45" s="104">
        <f t="shared" si="1"/>
        <v>770.8766</v>
      </c>
    </row>
    <row r="46" spans="1:8" ht="45">
      <c r="A46" s="29" t="s">
        <v>511</v>
      </c>
      <c r="B46" s="21" t="s">
        <v>497</v>
      </c>
      <c r="C46" s="21" t="s">
        <v>579</v>
      </c>
      <c r="D46" s="22" t="s">
        <v>168</v>
      </c>
      <c r="E46" s="22">
        <v>5000</v>
      </c>
      <c r="F46" s="22" t="s">
        <v>168</v>
      </c>
      <c r="G46" s="22">
        <v>38543.83</v>
      </c>
      <c r="H46" s="104">
        <f t="shared" si="1"/>
        <v>770.8766</v>
      </c>
    </row>
    <row r="47" spans="1:8" ht="45" hidden="1">
      <c r="A47" s="29" t="s">
        <v>580</v>
      </c>
      <c r="B47" s="21" t="s">
        <v>497</v>
      </c>
      <c r="C47" s="21" t="s">
        <v>581</v>
      </c>
      <c r="D47" s="22" t="s">
        <v>168</v>
      </c>
      <c r="E47" s="22" t="s">
        <v>168</v>
      </c>
      <c r="F47" s="22" t="s">
        <v>168</v>
      </c>
      <c r="G47" s="22" t="s">
        <v>168</v>
      </c>
      <c r="H47" s="104" t="e">
        <f t="shared" si="1"/>
        <v>#VALUE!</v>
      </c>
    </row>
    <row r="48" spans="1:8" ht="67.5" hidden="1">
      <c r="A48" s="29" t="s">
        <v>582</v>
      </c>
      <c r="B48" s="21" t="s">
        <v>497</v>
      </c>
      <c r="C48" s="21" t="s">
        <v>583</v>
      </c>
      <c r="D48" s="22" t="s">
        <v>168</v>
      </c>
      <c r="E48" s="22" t="s">
        <v>168</v>
      </c>
      <c r="F48" s="22" t="s">
        <v>168</v>
      </c>
      <c r="G48" s="22" t="s">
        <v>168</v>
      </c>
      <c r="H48" s="104" t="e">
        <f t="shared" si="1"/>
        <v>#VALUE!</v>
      </c>
    </row>
    <row r="49" spans="1:8" ht="33.75">
      <c r="A49" s="29" t="s">
        <v>512</v>
      </c>
      <c r="B49" s="21" t="s">
        <v>497</v>
      </c>
      <c r="C49" s="21" t="s">
        <v>584</v>
      </c>
      <c r="D49" s="22" t="s">
        <v>168</v>
      </c>
      <c r="E49" s="22">
        <v>410000</v>
      </c>
      <c r="F49" s="22" t="s">
        <v>168</v>
      </c>
      <c r="G49" s="22">
        <v>500000</v>
      </c>
      <c r="H49" s="104">
        <f t="shared" si="1"/>
        <v>121.95121951219512</v>
      </c>
    </row>
    <row r="50" spans="1:8" ht="67.5">
      <c r="A50" s="29" t="s">
        <v>585</v>
      </c>
      <c r="B50" s="21" t="s">
        <v>497</v>
      </c>
      <c r="C50" s="21" t="s">
        <v>586</v>
      </c>
      <c r="D50" s="22" t="s">
        <v>168</v>
      </c>
      <c r="E50" s="22">
        <v>410000</v>
      </c>
      <c r="F50" s="22" t="s">
        <v>168</v>
      </c>
      <c r="G50" s="22">
        <v>500000</v>
      </c>
      <c r="H50" s="104">
        <f t="shared" si="1"/>
        <v>121.95121951219512</v>
      </c>
    </row>
    <row r="51" spans="1:8" ht="33.75">
      <c r="A51" s="29" t="s">
        <v>142</v>
      </c>
      <c r="B51" s="21" t="s">
        <v>497</v>
      </c>
      <c r="C51" s="21" t="s">
        <v>587</v>
      </c>
      <c r="D51" s="22" t="s">
        <v>168</v>
      </c>
      <c r="E51" s="22" t="s">
        <v>168</v>
      </c>
      <c r="F51" s="22" t="s">
        <v>168</v>
      </c>
      <c r="G51" s="22">
        <v>7656.44</v>
      </c>
      <c r="H51" s="104">
        <v>0</v>
      </c>
    </row>
    <row r="52" spans="1:8" ht="12.75" hidden="1">
      <c r="A52" s="29" t="s">
        <v>588</v>
      </c>
      <c r="B52" s="21" t="s">
        <v>497</v>
      </c>
      <c r="C52" s="21" t="s">
        <v>589</v>
      </c>
      <c r="D52" s="22" t="s">
        <v>168</v>
      </c>
      <c r="E52" s="22" t="s">
        <v>168</v>
      </c>
      <c r="F52" s="22" t="s">
        <v>168</v>
      </c>
      <c r="G52" s="22" t="s">
        <v>168</v>
      </c>
      <c r="H52" s="104" t="e">
        <f>G52/E52*100</f>
        <v>#VALUE!</v>
      </c>
    </row>
    <row r="53" spans="1:8" ht="22.5" hidden="1">
      <c r="A53" s="29" t="s">
        <v>590</v>
      </c>
      <c r="B53" s="21" t="s">
        <v>497</v>
      </c>
      <c r="C53" s="21" t="s">
        <v>591</v>
      </c>
      <c r="D53" s="22" t="s">
        <v>168</v>
      </c>
      <c r="E53" s="22" t="s">
        <v>168</v>
      </c>
      <c r="F53" s="22" t="s">
        <v>168</v>
      </c>
      <c r="G53" s="22" t="s">
        <v>168</v>
      </c>
      <c r="H53" s="104" t="e">
        <f>G53/E53*100</f>
        <v>#VALUE!</v>
      </c>
    </row>
    <row r="54" spans="1:8" ht="33.75" hidden="1">
      <c r="A54" s="29" t="s">
        <v>592</v>
      </c>
      <c r="B54" s="21" t="s">
        <v>497</v>
      </c>
      <c r="C54" s="21" t="s">
        <v>593</v>
      </c>
      <c r="D54" s="22" t="s">
        <v>168</v>
      </c>
      <c r="E54" s="22" t="s">
        <v>168</v>
      </c>
      <c r="F54" s="22" t="s">
        <v>168</v>
      </c>
      <c r="G54" s="22" t="s">
        <v>168</v>
      </c>
      <c r="H54" s="104" t="e">
        <f>G54/E54*100</f>
        <v>#VALUE!</v>
      </c>
    </row>
    <row r="55" spans="1:8" ht="22.5">
      <c r="A55" s="29" t="s">
        <v>143</v>
      </c>
      <c r="B55" s="21" t="s">
        <v>497</v>
      </c>
      <c r="C55" s="21" t="s">
        <v>594</v>
      </c>
      <c r="D55" s="22" t="s">
        <v>168</v>
      </c>
      <c r="E55" s="22" t="s">
        <v>168</v>
      </c>
      <c r="F55" s="22" t="s">
        <v>168</v>
      </c>
      <c r="G55" s="22">
        <v>7656.44</v>
      </c>
      <c r="H55" s="104">
        <v>0</v>
      </c>
    </row>
    <row r="56" spans="1:8" ht="45">
      <c r="A56" s="29" t="s">
        <v>144</v>
      </c>
      <c r="B56" s="21" t="s">
        <v>497</v>
      </c>
      <c r="C56" s="21" t="s">
        <v>595</v>
      </c>
      <c r="D56" s="22" t="s">
        <v>168</v>
      </c>
      <c r="E56" s="22" t="s">
        <v>168</v>
      </c>
      <c r="F56" s="22" t="s">
        <v>168</v>
      </c>
      <c r="G56" s="22">
        <v>1002.17</v>
      </c>
      <c r="H56" s="104">
        <v>0</v>
      </c>
    </row>
    <row r="57" spans="1:8" ht="56.25">
      <c r="A57" s="29" t="s">
        <v>145</v>
      </c>
      <c r="B57" s="21" t="s">
        <v>497</v>
      </c>
      <c r="C57" s="21" t="s">
        <v>596</v>
      </c>
      <c r="D57" s="22" t="s">
        <v>168</v>
      </c>
      <c r="E57" s="22" t="s">
        <v>168</v>
      </c>
      <c r="F57" s="22" t="s">
        <v>168</v>
      </c>
      <c r="G57" s="22">
        <v>1002.17</v>
      </c>
      <c r="H57" s="104">
        <v>0</v>
      </c>
    </row>
    <row r="58" spans="1:8" ht="12.75">
      <c r="A58" s="29" t="s">
        <v>146</v>
      </c>
      <c r="B58" s="21" t="s">
        <v>497</v>
      </c>
      <c r="C58" s="21" t="s">
        <v>597</v>
      </c>
      <c r="D58" s="22" t="s">
        <v>168</v>
      </c>
      <c r="E58" s="22" t="s">
        <v>168</v>
      </c>
      <c r="F58" s="22" t="s">
        <v>168</v>
      </c>
      <c r="G58" s="22">
        <v>6654.27</v>
      </c>
      <c r="H58" s="104">
        <v>0</v>
      </c>
    </row>
    <row r="59" spans="1:8" ht="22.5">
      <c r="A59" s="29" t="s">
        <v>147</v>
      </c>
      <c r="B59" s="21" t="s">
        <v>497</v>
      </c>
      <c r="C59" s="21" t="s">
        <v>598</v>
      </c>
      <c r="D59" s="22" t="s">
        <v>168</v>
      </c>
      <c r="E59" s="22" t="s">
        <v>168</v>
      </c>
      <c r="F59" s="22" t="s">
        <v>168</v>
      </c>
      <c r="G59" s="22">
        <v>6654.27</v>
      </c>
      <c r="H59" s="104">
        <v>0</v>
      </c>
    </row>
    <row r="60" spans="1:8" ht="33.75">
      <c r="A60" s="29" t="s">
        <v>148</v>
      </c>
      <c r="B60" s="21" t="s">
        <v>497</v>
      </c>
      <c r="C60" s="21" t="s">
        <v>599</v>
      </c>
      <c r="D60" s="22" t="s">
        <v>168</v>
      </c>
      <c r="E60" s="22">
        <v>3680000</v>
      </c>
      <c r="F60" s="22" t="s">
        <v>168</v>
      </c>
      <c r="G60" s="22">
        <v>4674386.71</v>
      </c>
      <c r="H60" s="104">
        <f aca="true" t="shared" si="2" ref="H60:H95">G60/E60*100</f>
        <v>127.02137798913043</v>
      </c>
    </row>
    <row r="61" spans="1:8" ht="78.75">
      <c r="A61" s="29" t="s">
        <v>600</v>
      </c>
      <c r="B61" s="21" t="s">
        <v>497</v>
      </c>
      <c r="C61" s="21" t="s">
        <v>601</v>
      </c>
      <c r="D61" s="22" t="s">
        <v>168</v>
      </c>
      <c r="E61" s="22">
        <v>3620000</v>
      </c>
      <c r="F61" s="22" t="s">
        <v>168</v>
      </c>
      <c r="G61" s="22">
        <v>4646992.09</v>
      </c>
      <c r="H61" s="104">
        <f t="shared" si="2"/>
        <v>128.36994723756905</v>
      </c>
    </row>
    <row r="62" spans="1:8" ht="56.25">
      <c r="A62" s="29" t="s">
        <v>149</v>
      </c>
      <c r="B62" s="21" t="s">
        <v>497</v>
      </c>
      <c r="C62" s="21" t="s">
        <v>602</v>
      </c>
      <c r="D62" s="22" t="s">
        <v>168</v>
      </c>
      <c r="E62" s="22">
        <v>2600000</v>
      </c>
      <c r="F62" s="22" t="s">
        <v>168</v>
      </c>
      <c r="G62" s="22">
        <v>3493202.96</v>
      </c>
      <c r="H62" s="104">
        <f t="shared" si="2"/>
        <v>134.35396</v>
      </c>
    </row>
    <row r="63" spans="1:8" ht="67.5">
      <c r="A63" s="29" t="s">
        <v>150</v>
      </c>
      <c r="B63" s="21" t="s">
        <v>497</v>
      </c>
      <c r="C63" s="21" t="s">
        <v>603</v>
      </c>
      <c r="D63" s="22" t="s">
        <v>168</v>
      </c>
      <c r="E63" s="22">
        <v>2600000</v>
      </c>
      <c r="F63" s="22" t="s">
        <v>168</v>
      </c>
      <c r="G63" s="22">
        <v>3493202.96</v>
      </c>
      <c r="H63" s="104">
        <f t="shared" si="2"/>
        <v>134.35396</v>
      </c>
    </row>
    <row r="64" spans="1:8" ht="78.75">
      <c r="A64" s="29" t="s">
        <v>604</v>
      </c>
      <c r="B64" s="21" t="s">
        <v>497</v>
      </c>
      <c r="C64" s="21" t="s">
        <v>605</v>
      </c>
      <c r="D64" s="22" t="s">
        <v>168</v>
      </c>
      <c r="E64" s="22">
        <v>1020000</v>
      </c>
      <c r="F64" s="22" t="s">
        <v>168</v>
      </c>
      <c r="G64" s="22">
        <v>1153789.13</v>
      </c>
      <c r="H64" s="104">
        <f t="shared" si="2"/>
        <v>113.116581372549</v>
      </c>
    </row>
    <row r="65" spans="1:8" ht="67.5">
      <c r="A65" s="29" t="s">
        <v>606</v>
      </c>
      <c r="B65" s="21" t="s">
        <v>497</v>
      </c>
      <c r="C65" s="21" t="s">
        <v>607</v>
      </c>
      <c r="D65" s="22" t="s">
        <v>168</v>
      </c>
      <c r="E65" s="22">
        <v>1020000</v>
      </c>
      <c r="F65" s="22" t="s">
        <v>168</v>
      </c>
      <c r="G65" s="22">
        <v>1153789.13</v>
      </c>
      <c r="H65" s="104">
        <f t="shared" si="2"/>
        <v>113.116581372549</v>
      </c>
    </row>
    <row r="66" spans="1:8" ht="67.5" hidden="1">
      <c r="A66" s="29" t="s">
        <v>608</v>
      </c>
      <c r="B66" s="21" t="s">
        <v>497</v>
      </c>
      <c r="C66" s="21" t="s">
        <v>609</v>
      </c>
      <c r="D66" s="22" t="s">
        <v>168</v>
      </c>
      <c r="E66" s="22" t="s">
        <v>168</v>
      </c>
      <c r="F66" s="22" t="s">
        <v>168</v>
      </c>
      <c r="G66" s="22" t="s">
        <v>168</v>
      </c>
      <c r="H66" s="104" t="e">
        <f t="shared" si="2"/>
        <v>#VALUE!</v>
      </c>
    </row>
    <row r="67" spans="1:8" ht="22.5">
      <c r="A67" s="29" t="s">
        <v>151</v>
      </c>
      <c r="B67" s="21" t="s">
        <v>497</v>
      </c>
      <c r="C67" s="21" t="s">
        <v>610</v>
      </c>
      <c r="D67" s="22" t="s">
        <v>168</v>
      </c>
      <c r="E67" s="22">
        <v>60000</v>
      </c>
      <c r="F67" s="22" t="s">
        <v>168</v>
      </c>
      <c r="G67" s="22">
        <v>27394.62</v>
      </c>
      <c r="H67" s="104">
        <f t="shared" si="2"/>
        <v>45.6577</v>
      </c>
    </row>
    <row r="68" spans="1:8" ht="45">
      <c r="A68" s="29" t="s">
        <v>152</v>
      </c>
      <c r="B68" s="21" t="s">
        <v>497</v>
      </c>
      <c r="C68" s="21" t="s">
        <v>611</v>
      </c>
      <c r="D68" s="22" t="s">
        <v>168</v>
      </c>
      <c r="E68" s="22">
        <v>60000</v>
      </c>
      <c r="F68" s="22" t="s">
        <v>168</v>
      </c>
      <c r="G68" s="22">
        <v>27394.62</v>
      </c>
      <c r="H68" s="104">
        <f t="shared" si="2"/>
        <v>45.6577</v>
      </c>
    </row>
    <row r="69" spans="1:8" ht="56.25">
      <c r="A69" s="29" t="s">
        <v>153</v>
      </c>
      <c r="B69" s="21" t="s">
        <v>497</v>
      </c>
      <c r="C69" s="21" t="s">
        <v>612</v>
      </c>
      <c r="D69" s="22" t="s">
        <v>168</v>
      </c>
      <c r="E69" s="22">
        <v>60000</v>
      </c>
      <c r="F69" s="22" t="s">
        <v>168</v>
      </c>
      <c r="G69" s="22">
        <v>27394.62</v>
      </c>
      <c r="H69" s="104">
        <f t="shared" si="2"/>
        <v>45.6577</v>
      </c>
    </row>
    <row r="70" spans="1:8" ht="22.5">
      <c r="A70" s="29" t="s">
        <v>154</v>
      </c>
      <c r="B70" s="21" t="s">
        <v>497</v>
      </c>
      <c r="C70" s="21" t="s">
        <v>613</v>
      </c>
      <c r="D70" s="22" t="s">
        <v>168</v>
      </c>
      <c r="E70" s="22">
        <v>5660000</v>
      </c>
      <c r="F70" s="22" t="s">
        <v>168</v>
      </c>
      <c r="G70" s="22">
        <v>10913800.67</v>
      </c>
      <c r="H70" s="104">
        <f t="shared" si="2"/>
        <v>192.82333339222615</v>
      </c>
    </row>
    <row r="71" spans="1:8" ht="22.5">
      <c r="A71" s="29" t="s">
        <v>155</v>
      </c>
      <c r="B71" s="21" t="s">
        <v>497</v>
      </c>
      <c r="C71" s="21" t="s">
        <v>614</v>
      </c>
      <c r="D71" s="22" t="s">
        <v>168</v>
      </c>
      <c r="E71" s="22">
        <v>5660000</v>
      </c>
      <c r="F71" s="22" t="s">
        <v>168</v>
      </c>
      <c r="G71" s="22">
        <v>10913800.67</v>
      </c>
      <c r="H71" s="104">
        <f t="shared" si="2"/>
        <v>192.82333339222615</v>
      </c>
    </row>
    <row r="72" spans="1:8" ht="22.5">
      <c r="A72" s="29" t="s">
        <v>156</v>
      </c>
      <c r="B72" s="21" t="s">
        <v>497</v>
      </c>
      <c r="C72" s="21" t="s">
        <v>615</v>
      </c>
      <c r="D72" s="22" t="s">
        <v>168</v>
      </c>
      <c r="E72" s="22">
        <v>262000</v>
      </c>
      <c r="F72" s="22" t="s">
        <v>168</v>
      </c>
      <c r="G72" s="22">
        <v>262157.14</v>
      </c>
      <c r="H72" s="104">
        <f t="shared" si="2"/>
        <v>100.05997709923665</v>
      </c>
    </row>
    <row r="73" spans="1:8" ht="22.5">
      <c r="A73" s="29" t="s">
        <v>157</v>
      </c>
      <c r="B73" s="21" t="s">
        <v>497</v>
      </c>
      <c r="C73" s="21" t="s">
        <v>616</v>
      </c>
      <c r="D73" s="22" t="s">
        <v>168</v>
      </c>
      <c r="E73" s="22">
        <v>262000</v>
      </c>
      <c r="F73" s="22" t="s">
        <v>168</v>
      </c>
      <c r="G73" s="22">
        <v>262157.14</v>
      </c>
      <c r="H73" s="104">
        <f t="shared" si="2"/>
        <v>100.05997709923665</v>
      </c>
    </row>
    <row r="74" spans="1:8" ht="45">
      <c r="A74" s="29" t="s">
        <v>158</v>
      </c>
      <c r="B74" s="21" t="s">
        <v>497</v>
      </c>
      <c r="C74" s="21" t="s">
        <v>617</v>
      </c>
      <c r="D74" s="22" t="s">
        <v>168</v>
      </c>
      <c r="E74" s="22">
        <v>262000</v>
      </c>
      <c r="F74" s="22" t="s">
        <v>168</v>
      </c>
      <c r="G74" s="22">
        <v>262157.14</v>
      </c>
      <c r="H74" s="104">
        <f t="shared" si="2"/>
        <v>100.05997709923665</v>
      </c>
    </row>
    <row r="75" spans="1:8" ht="33.75" hidden="1">
      <c r="A75" s="29" t="s">
        <v>618</v>
      </c>
      <c r="B75" s="21" t="s">
        <v>497</v>
      </c>
      <c r="C75" s="21" t="s">
        <v>619</v>
      </c>
      <c r="D75" s="22" t="s">
        <v>168</v>
      </c>
      <c r="E75" s="22" t="s">
        <v>168</v>
      </c>
      <c r="F75" s="22" t="s">
        <v>168</v>
      </c>
      <c r="G75" s="22" t="s">
        <v>168</v>
      </c>
      <c r="H75" s="104" t="e">
        <f t="shared" si="2"/>
        <v>#VALUE!</v>
      </c>
    </row>
    <row r="76" spans="1:8" ht="22.5">
      <c r="A76" s="29" t="s">
        <v>159</v>
      </c>
      <c r="B76" s="21" t="s">
        <v>497</v>
      </c>
      <c r="C76" s="21" t="s">
        <v>620</v>
      </c>
      <c r="D76" s="22" t="s">
        <v>168</v>
      </c>
      <c r="E76" s="22">
        <v>351000</v>
      </c>
      <c r="F76" s="22" t="s">
        <v>168</v>
      </c>
      <c r="G76" s="22">
        <v>371623.91</v>
      </c>
      <c r="H76" s="104">
        <f t="shared" si="2"/>
        <v>105.87575783475782</v>
      </c>
    </row>
    <row r="77" spans="1:8" ht="67.5">
      <c r="A77" s="29" t="s">
        <v>621</v>
      </c>
      <c r="B77" s="21" t="s">
        <v>497</v>
      </c>
      <c r="C77" s="21" t="s">
        <v>0</v>
      </c>
      <c r="D77" s="22" t="s">
        <v>168</v>
      </c>
      <c r="E77" s="22">
        <v>254000</v>
      </c>
      <c r="F77" s="22" t="s">
        <v>168</v>
      </c>
      <c r="G77" s="22">
        <v>62060</v>
      </c>
      <c r="H77" s="104">
        <f t="shared" si="2"/>
        <v>24.433070866141733</v>
      </c>
    </row>
    <row r="78" spans="1:8" ht="90">
      <c r="A78" s="29" t="s">
        <v>1</v>
      </c>
      <c r="B78" s="21" t="s">
        <v>497</v>
      </c>
      <c r="C78" s="21" t="s">
        <v>2</v>
      </c>
      <c r="D78" s="22" t="s">
        <v>168</v>
      </c>
      <c r="E78" s="22">
        <v>254000</v>
      </c>
      <c r="F78" s="22" t="s">
        <v>168</v>
      </c>
      <c r="G78" s="22">
        <v>62060</v>
      </c>
      <c r="H78" s="104">
        <f t="shared" si="2"/>
        <v>24.433070866141733</v>
      </c>
    </row>
    <row r="79" spans="1:8" ht="78.75" hidden="1">
      <c r="A79" s="29" t="s">
        <v>3</v>
      </c>
      <c r="B79" s="21" t="s">
        <v>497</v>
      </c>
      <c r="C79" s="21" t="s">
        <v>4</v>
      </c>
      <c r="D79" s="22" t="s">
        <v>168</v>
      </c>
      <c r="E79" s="22" t="s">
        <v>168</v>
      </c>
      <c r="F79" s="22" t="s">
        <v>168</v>
      </c>
      <c r="G79" s="22" t="s">
        <v>168</v>
      </c>
      <c r="H79" s="104" t="e">
        <f t="shared" si="2"/>
        <v>#VALUE!</v>
      </c>
    </row>
    <row r="80" spans="1:8" ht="78.75" hidden="1">
      <c r="A80" s="29" t="s">
        <v>5</v>
      </c>
      <c r="B80" s="21" t="s">
        <v>497</v>
      </c>
      <c r="C80" s="21" t="s">
        <v>6</v>
      </c>
      <c r="D80" s="22" t="s">
        <v>168</v>
      </c>
      <c r="E80" s="22" t="s">
        <v>168</v>
      </c>
      <c r="F80" s="22" t="s">
        <v>168</v>
      </c>
      <c r="G80" s="22" t="s">
        <v>168</v>
      </c>
      <c r="H80" s="104" t="e">
        <f t="shared" si="2"/>
        <v>#VALUE!</v>
      </c>
    </row>
    <row r="81" spans="1:8" ht="90">
      <c r="A81" s="29" t="s">
        <v>7</v>
      </c>
      <c r="B81" s="21" t="s">
        <v>497</v>
      </c>
      <c r="C81" s="21" t="s">
        <v>8</v>
      </c>
      <c r="D81" s="22" t="s">
        <v>168</v>
      </c>
      <c r="E81" s="22">
        <v>254000</v>
      </c>
      <c r="F81" s="22" t="s">
        <v>168</v>
      </c>
      <c r="G81" s="22">
        <v>62060</v>
      </c>
      <c r="H81" s="104">
        <f t="shared" si="2"/>
        <v>24.433070866141733</v>
      </c>
    </row>
    <row r="82" spans="1:8" ht="90" hidden="1">
      <c r="A82" s="29" t="s">
        <v>9</v>
      </c>
      <c r="B82" s="21" t="s">
        <v>497</v>
      </c>
      <c r="C82" s="21" t="s">
        <v>10</v>
      </c>
      <c r="D82" s="22" t="s">
        <v>168</v>
      </c>
      <c r="E82" s="22" t="s">
        <v>168</v>
      </c>
      <c r="F82" s="22" t="s">
        <v>168</v>
      </c>
      <c r="G82" s="22" t="s">
        <v>168</v>
      </c>
      <c r="H82" s="104" t="e">
        <f t="shared" si="2"/>
        <v>#VALUE!</v>
      </c>
    </row>
    <row r="83" spans="1:8" ht="90" hidden="1">
      <c r="A83" s="29" t="s">
        <v>11</v>
      </c>
      <c r="B83" s="21" t="s">
        <v>497</v>
      </c>
      <c r="C83" s="21" t="s">
        <v>12</v>
      </c>
      <c r="D83" s="22" t="s">
        <v>168</v>
      </c>
      <c r="E83" s="22" t="s">
        <v>168</v>
      </c>
      <c r="F83" s="22" t="s">
        <v>168</v>
      </c>
      <c r="G83" s="22" t="s">
        <v>168</v>
      </c>
      <c r="H83" s="104" t="e">
        <f t="shared" si="2"/>
        <v>#VALUE!</v>
      </c>
    </row>
    <row r="84" spans="1:8" ht="45">
      <c r="A84" s="29" t="s">
        <v>13</v>
      </c>
      <c r="B84" s="21" t="s">
        <v>497</v>
      </c>
      <c r="C84" s="21" t="s">
        <v>14</v>
      </c>
      <c r="D84" s="22" t="s">
        <v>168</v>
      </c>
      <c r="E84" s="22">
        <v>97000</v>
      </c>
      <c r="F84" s="22" t="s">
        <v>168</v>
      </c>
      <c r="G84" s="22">
        <v>309563.91</v>
      </c>
      <c r="H84" s="104">
        <f t="shared" si="2"/>
        <v>319.13805154639175</v>
      </c>
    </row>
    <row r="85" spans="1:8" ht="33.75">
      <c r="A85" s="29" t="s">
        <v>318</v>
      </c>
      <c r="B85" s="21" t="s">
        <v>497</v>
      </c>
      <c r="C85" s="21" t="s">
        <v>15</v>
      </c>
      <c r="D85" s="22" t="s">
        <v>168</v>
      </c>
      <c r="E85" s="22">
        <v>97000</v>
      </c>
      <c r="F85" s="22" t="s">
        <v>168</v>
      </c>
      <c r="G85" s="22">
        <v>309563.91</v>
      </c>
      <c r="H85" s="104">
        <f t="shared" si="2"/>
        <v>319.13805154639175</v>
      </c>
    </row>
    <row r="86" spans="1:8" ht="45">
      <c r="A86" s="29" t="s">
        <v>319</v>
      </c>
      <c r="B86" s="21" t="s">
        <v>497</v>
      </c>
      <c r="C86" s="21" t="s">
        <v>16</v>
      </c>
      <c r="D86" s="22" t="s">
        <v>168</v>
      </c>
      <c r="E86" s="22">
        <v>97000</v>
      </c>
      <c r="F86" s="22" t="s">
        <v>168</v>
      </c>
      <c r="G86" s="22">
        <v>309563.91</v>
      </c>
      <c r="H86" s="104">
        <f t="shared" si="2"/>
        <v>319.13805154639175</v>
      </c>
    </row>
    <row r="87" spans="1:8" ht="45" hidden="1">
      <c r="A87" s="29" t="s">
        <v>17</v>
      </c>
      <c r="B87" s="21" t="s">
        <v>497</v>
      </c>
      <c r="C87" s="21" t="s">
        <v>18</v>
      </c>
      <c r="D87" s="22" t="s">
        <v>168</v>
      </c>
      <c r="E87" s="22" t="s">
        <v>168</v>
      </c>
      <c r="F87" s="22" t="s">
        <v>168</v>
      </c>
      <c r="G87" s="22" t="s">
        <v>168</v>
      </c>
      <c r="H87" s="104" t="e">
        <f t="shared" si="2"/>
        <v>#VALUE!</v>
      </c>
    </row>
    <row r="88" spans="1:8" ht="45" hidden="1">
      <c r="A88" s="29" t="s">
        <v>19</v>
      </c>
      <c r="B88" s="21" t="s">
        <v>497</v>
      </c>
      <c r="C88" s="21" t="s">
        <v>20</v>
      </c>
      <c r="D88" s="22" t="s">
        <v>168</v>
      </c>
      <c r="E88" s="22" t="s">
        <v>168</v>
      </c>
      <c r="F88" s="22" t="s">
        <v>168</v>
      </c>
      <c r="G88" s="22" t="s">
        <v>168</v>
      </c>
      <c r="H88" s="104" t="e">
        <f t="shared" si="2"/>
        <v>#VALUE!</v>
      </c>
    </row>
    <row r="89" spans="1:8" ht="12.75" hidden="1">
      <c r="A89" s="29" t="s">
        <v>21</v>
      </c>
      <c r="B89" s="21" t="s">
        <v>497</v>
      </c>
      <c r="C89" s="21" t="s">
        <v>22</v>
      </c>
      <c r="D89" s="22" t="s">
        <v>168</v>
      </c>
      <c r="E89" s="22" t="s">
        <v>168</v>
      </c>
      <c r="F89" s="22" t="s">
        <v>168</v>
      </c>
      <c r="G89" s="22" t="s">
        <v>168</v>
      </c>
      <c r="H89" s="104" t="e">
        <f t="shared" si="2"/>
        <v>#VALUE!</v>
      </c>
    </row>
    <row r="90" spans="1:8" ht="33.75" hidden="1">
      <c r="A90" s="29" t="s">
        <v>23</v>
      </c>
      <c r="B90" s="21" t="s">
        <v>497</v>
      </c>
      <c r="C90" s="21" t="s">
        <v>24</v>
      </c>
      <c r="D90" s="22" t="s">
        <v>168</v>
      </c>
      <c r="E90" s="22" t="s">
        <v>168</v>
      </c>
      <c r="F90" s="22" t="s">
        <v>168</v>
      </c>
      <c r="G90" s="22" t="s">
        <v>168</v>
      </c>
      <c r="H90" s="104" t="e">
        <f t="shared" si="2"/>
        <v>#VALUE!</v>
      </c>
    </row>
    <row r="91" spans="1:8" ht="22.5" hidden="1">
      <c r="A91" s="29" t="s">
        <v>25</v>
      </c>
      <c r="B91" s="21" t="s">
        <v>497</v>
      </c>
      <c r="C91" s="21" t="s">
        <v>26</v>
      </c>
      <c r="D91" s="22" t="s">
        <v>168</v>
      </c>
      <c r="E91" s="22" t="s">
        <v>168</v>
      </c>
      <c r="F91" s="22" t="s">
        <v>168</v>
      </c>
      <c r="G91" s="22" t="s">
        <v>168</v>
      </c>
      <c r="H91" s="104" t="e">
        <f t="shared" si="2"/>
        <v>#VALUE!</v>
      </c>
    </row>
    <row r="92" spans="1:8" ht="12.75">
      <c r="A92" s="29" t="s">
        <v>320</v>
      </c>
      <c r="B92" s="21" t="s">
        <v>497</v>
      </c>
      <c r="C92" s="21" t="s">
        <v>27</v>
      </c>
      <c r="D92" s="22" t="s">
        <v>168</v>
      </c>
      <c r="E92" s="22">
        <v>3923000</v>
      </c>
      <c r="F92" s="22" t="s">
        <v>168</v>
      </c>
      <c r="G92" s="22">
        <v>4634162.55</v>
      </c>
      <c r="H92" s="104">
        <f t="shared" si="2"/>
        <v>118.12802829467243</v>
      </c>
    </row>
    <row r="93" spans="1:8" ht="22.5">
      <c r="A93" s="29" t="s">
        <v>321</v>
      </c>
      <c r="B93" s="21" t="s">
        <v>497</v>
      </c>
      <c r="C93" s="21" t="s">
        <v>28</v>
      </c>
      <c r="D93" s="22" t="s">
        <v>168</v>
      </c>
      <c r="E93" s="22">
        <v>42000</v>
      </c>
      <c r="F93" s="22" t="s">
        <v>168</v>
      </c>
      <c r="G93" s="22">
        <v>42361.46</v>
      </c>
      <c r="H93" s="104">
        <f t="shared" si="2"/>
        <v>100.86061904761905</v>
      </c>
    </row>
    <row r="94" spans="1:8" ht="101.25">
      <c r="A94" s="29" t="s">
        <v>29</v>
      </c>
      <c r="B94" s="21" t="s">
        <v>497</v>
      </c>
      <c r="C94" s="21" t="s">
        <v>30</v>
      </c>
      <c r="D94" s="22" t="s">
        <v>168</v>
      </c>
      <c r="E94" s="22">
        <v>21000</v>
      </c>
      <c r="F94" s="22" t="s">
        <v>168</v>
      </c>
      <c r="G94" s="22">
        <v>21930.99</v>
      </c>
      <c r="H94" s="104">
        <f t="shared" si="2"/>
        <v>104.43328571428572</v>
      </c>
    </row>
    <row r="95" spans="1:8" ht="56.25">
      <c r="A95" s="29" t="s">
        <v>322</v>
      </c>
      <c r="B95" s="21" t="s">
        <v>497</v>
      </c>
      <c r="C95" s="21" t="s">
        <v>31</v>
      </c>
      <c r="D95" s="22" t="s">
        <v>168</v>
      </c>
      <c r="E95" s="22">
        <v>21000</v>
      </c>
      <c r="F95" s="22" t="s">
        <v>168</v>
      </c>
      <c r="G95" s="22">
        <v>20430.47</v>
      </c>
      <c r="H95" s="104">
        <f t="shared" si="2"/>
        <v>97.28795238095239</v>
      </c>
    </row>
    <row r="96" spans="1:8" ht="56.25">
      <c r="A96" s="29" t="s">
        <v>32</v>
      </c>
      <c r="B96" s="21" t="s">
        <v>497</v>
      </c>
      <c r="C96" s="21" t="s">
        <v>33</v>
      </c>
      <c r="D96" s="22" t="s">
        <v>168</v>
      </c>
      <c r="E96" s="22" t="s">
        <v>168</v>
      </c>
      <c r="F96" s="22" t="s">
        <v>168</v>
      </c>
      <c r="G96" s="22">
        <v>9000</v>
      </c>
      <c r="H96" s="104">
        <v>0</v>
      </c>
    </row>
    <row r="97" spans="1:8" ht="33.75">
      <c r="A97" s="29" t="s">
        <v>34</v>
      </c>
      <c r="B97" s="21" t="s">
        <v>497</v>
      </c>
      <c r="C97" s="21" t="s">
        <v>35</v>
      </c>
      <c r="D97" s="22" t="s">
        <v>168</v>
      </c>
      <c r="E97" s="22" t="s">
        <v>168</v>
      </c>
      <c r="F97" s="22" t="s">
        <v>168</v>
      </c>
      <c r="G97" s="22">
        <v>2000</v>
      </c>
      <c r="H97" s="104">
        <v>0</v>
      </c>
    </row>
    <row r="98" spans="1:8" ht="45">
      <c r="A98" s="29" t="s">
        <v>36</v>
      </c>
      <c r="B98" s="21" t="s">
        <v>497</v>
      </c>
      <c r="C98" s="21" t="s">
        <v>37</v>
      </c>
      <c r="D98" s="22" t="s">
        <v>168</v>
      </c>
      <c r="E98" s="22" t="s">
        <v>168</v>
      </c>
      <c r="F98" s="22" t="s">
        <v>168</v>
      </c>
      <c r="G98" s="22">
        <v>2000</v>
      </c>
      <c r="H98" s="104">
        <v>0</v>
      </c>
    </row>
    <row r="99" spans="1:8" ht="78.75">
      <c r="A99" s="29" t="s">
        <v>323</v>
      </c>
      <c r="B99" s="21" t="s">
        <v>497</v>
      </c>
      <c r="C99" s="21" t="s">
        <v>38</v>
      </c>
      <c r="D99" s="22" t="s">
        <v>168</v>
      </c>
      <c r="E99" s="22">
        <v>856000</v>
      </c>
      <c r="F99" s="22" t="s">
        <v>168</v>
      </c>
      <c r="G99" s="22">
        <v>1054606.44</v>
      </c>
      <c r="H99" s="104">
        <f>G99/E99*100</f>
        <v>123.20168691588785</v>
      </c>
    </row>
    <row r="100" spans="1:8" ht="22.5">
      <c r="A100" s="29" t="s">
        <v>324</v>
      </c>
      <c r="B100" s="21" t="s">
        <v>497</v>
      </c>
      <c r="C100" s="21" t="s">
        <v>39</v>
      </c>
      <c r="D100" s="22" t="s">
        <v>168</v>
      </c>
      <c r="E100" s="22" t="s">
        <v>168</v>
      </c>
      <c r="F100" s="22" t="s">
        <v>168</v>
      </c>
      <c r="G100" s="22">
        <v>35000</v>
      </c>
      <c r="H100" s="104">
        <v>0</v>
      </c>
    </row>
    <row r="101" spans="1:8" ht="33.75">
      <c r="A101" s="29" t="s">
        <v>325</v>
      </c>
      <c r="B101" s="21" t="s">
        <v>497</v>
      </c>
      <c r="C101" s="21" t="s">
        <v>40</v>
      </c>
      <c r="D101" s="22" t="s">
        <v>168</v>
      </c>
      <c r="E101" s="22" t="s">
        <v>168</v>
      </c>
      <c r="F101" s="22" t="s">
        <v>168</v>
      </c>
      <c r="G101" s="22">
        <v>95040</v>
      </c>
      <c r="H101" s="104">
        <v>0</v>
      </c>
    </row>
    <row r="102" spans="1:8" ht="33.75">
      <c r="A102" s="29" t="s">
        <v>326</v>
      </c>
      <c r="B102" s="21" t="s">
        <v>497</v>
      </c>
      <c r="C102" s="21" t="s">
        <v>41</v>
      </c>
      <c r="D102" s="22" t="s">
        <v>168</v>
      </c>
      <c r="E102" s="22">
        <v>670000</v>
      </c>
      <c r="F102" s="22" t="s">
        <v>168</v>
      </c>
      <c r="G102" s="22">
        <v>739566.44</v>
      </c>
      <c r="H102" s="104">
        <f>G102/E102*100</f>
        <v>110.38305074626864</v>
      </c>
    </row>
    <row r="103" spans="1:8" ht="33.75">
      <c r="A103" s="29" t="s">
        <v>327</v>
      </c>
      <c r="B103" s="21" t="s">
        <v>497</v>
      </c>
      <c r="C103" s="21" t="s">
        <v>42</v>
      </c>
      <c r="D103" s="22" t="s">
        <v>168</v>
      </c>
      <c r="E103" s="22">
        <v>186000</v>
      </c>
      <c r="F103" s="22" t="s">
        <v>168</v>
      </c>
      <c r="G103" s="22">
        <v>182000</v>
      </c>
      <c r="H103" s="104">
        <f>G103/E103*100</f>
        <v>97.84946236559139</v>
      </c>
    </row>
    <row r="104" spans="1:8" ht="22.5">
      <c r="A104" s="29" t="s">
        <v>328</v>
      </c>
      <c r="B104" s="21" t="s">
        <v>497</v>
      </c>
      <c r="C104" s="21" t="s">
        <v>43</v>
      </c>
      <c r="D104" s="22" t="s">
        <v>168</v>
      </c>
      <c r="E104" s="22" t="s">
        <v>168</v>
      </c>
      <c r="F104" s="22" t="s">
        <v>168</v>
      </c>
      <c r="G104" s="22">
        <v>3000</v>
      </c>
      <c r="H104" s="104">
        <v>0</v>
      </c>
    </row>
    <row r="105" spans="1:8" ht="56.25">
      <c r="A105" s="29" t="s">
        <v>44</v>
      </c>
      <c r="B105" s="21" t="s">
        <v>497</v>
      </c>
      <c r="C105" s="21" t="s">
        <v>45</v>
      </c>
      <c r="D105" s="22" t="s">
        <v>168</v>
      </c>
      <c r="E105" s="22" t="s">
        <v>168</v>
      </c>
      <c r="F105" s="22" t="s">
        <v>168</v>
      </c>
      <c r="G105" s="22">
        <v>10000</v>
      </c>
      <c r="H105" s="104">
        <v>0</v>
      </c>
    </row>
    <row r="106" spans="1:8" ht="33.75">
      <c r="A106" s="29" t="s">
        <v>329</v>
      </c>
      <c r="B106" s="21" t="s">
        <v>497</v>
      </c>
      <c r="C106" s="21" t="s">
        <v>46</v>
      </c>
      <c r="D106" s="22" t="s">
        <v>168</v>
      </c>
      <c r="E106" s="22">
        <v>2700000</v>
      </c>
      <c r="F106" s="22" t="s">
        <v>168</v>
      </c>
      <c r="G106" s="22">
        <v>3120056.73</v>
      </c>
      <c r="H106" s="104">
        <f>G106/E106*100</f>
        <v>115.55765666666666</v>
      </c>
    </row>
    <row r="107" spans="1:8" ht="22.5">
      <c r="A107" s="29" t="s">
        <v>331</v>
      </c>
      <c r="B107" s="21" t="s">
        <v>497</v>
      </c>
      <c r="C107" s="21" t="s">
        <v>47</v>
      </c>
      <c r="D107" s="22" t="s">
        <v>168</v>
      </c>
      <c r="E107" s="22">
        <v>325000</v>
      </c>
      <c r="F107" s="22" t="s">
        <v>168</v>
      </c>
      <c r="G107" s="22">
        <v>396137.92</v>
      </c>
      <c r="H107" s="104">
        <f>G107/E107*100</f>
        <v>121.88859076923076</v>
      </c>
    </row>
    <row r="108" spans="1:8" ht="33.75">
      <c r="A108" s="29" t="s">
        <v>332</v>
      </c>
      <c r="B108" s="21" t="s">
        <v>497</v>
      </c>
      <c r="C108" s="21" t="s">
        <v>48</v>
      </c>
      <c r="D108" s="22" t="s">
        <v>168</v>
      </c>
      <c r="E108" s="22">
        <v>325000</v>
      </c>
      <c r="F108" s="22" t="s">
        <v>168</v>
      </c>
      <c r="G108" s="22">
        <v>396137.92</v>
      </c>
      <c r="H108" s="104">
        <f>G108/E108*100</f>
        <v>121.88859076923076</v>
      </c>
    </row>
    <row r="109" spans="1:8" ht="12.75">
      <c r="A109" s="29" t="s">
        <v>333</v>
      </c>
      <c r="B109" s="21" t="s">
        <v>497</v>
      </c>
      <c r="C109" s="21" t="s">
        <v>49</v>
      </c>
      <c r="D109" s="22" t="s">
        <v>168</v>
      </c>
      <c r="E109" s="22" t="s">
        <v>168</v>
      </c>
      <c r="F109" s="22" t="s">
        <v>168</v>
      </c>
      <c r="G109" s="22">
        <v>-4707.62</v>
      </c>
      <c r="H109" s="104">
        <v>0</v>
      </c>
    </row>
    <row r="110" spans="1:8" ht="12.75">
      <c r="A110" s="29" t="s">
        <v>334</v>
      </c>
      <c r="B110" s="21" t="s">
        <v>497</v>
      </c>
      <c r="C110" s="21" t="s">
        <v>50</v>
      </c>
      <c r="D110" s="22" t="s">
        <v>168</v>
      </c>
      <c r="E110" s="22" t="s">
        <v>168</v>
      </c>
      <c r="F110" s="22" t="s">
        <v>168</v>
      </c>
      <c r="G110" s="22">
        <v>-4717.62</v>
      </c>
      <c r="H110" s="104">
        <v>0</v>
      </c>
    </row>
    <row r="111" spans="1:8" ht="22.5">
      <c r="A111" s="29" t="s">
        <v>335</v>
      </c>
      <c r="B111" s="21" t="s">
        <v>497</v>
      </c>
      <c r="C111" s="21" t="s">
        <v>51</v>
      </c>
      <c r="D111" s="22" t="s">
        <v>168</v>
      </c>
      <c r="E111" s="22" t="s">
        <v>168</v>
      </c>
      <c r="F111" s="22" t="s">
        <v>168</v>
      </c>
      <c r="G111" s="22">
        <v>-4717.62</v>
      </c>
      <c r="H111" s="104">
        <v>0</v>
      </c>
    </row>
    <row r="112" spans="1:8" ht="12.75">
      <c r="A112" s="29" t="s">
        <v>52</v>
      </c>
      <c r="B112" s="21" t="s">
        <v>497</v>
      </c>
      <c r="C112" s="21" t="s">
        <v>53</v>
      </c>
      <c r="D112" s="22" t="s">
        <v>168</v>
      </c>
      <c r="E112" s="22" t="s">
        <v>168</v>
      </c>
      <c r="F112" s="22" t="s">
        <v>168</v>
      </c>
      <c r="G112" s="22">
        <v>10</v>
      </c>
      <c r="H112" s="104">
        <v>0</v>
      </c>
    </row>
    <row r="113" spans="1:8" ht="22.5">
      <c r="A113" s="29" t="s">
        <v>54</v>
      </c>
      <c r="B113" s="21" t="s">
        <v>497</v>
      </c>
      <c r="C113" s="21" t="s">
        <v>55</v>
      </c>
      <c r="D113" s="22" t="s">
        <v>168</v>
      </c>
      <c r="E113" s="22" t="s">
        <v>168</v>
      </c>
      <c r="F113" s="22" t="s">
        <v>168</v>
      </c>
      <c r="G113" s="22">
        <v>10</v>
      </c>
      <c r="H113" s="104">
        <v>0</v>
      </c>
    </row>
    <row r="114" spans="1:8" ht="12.75" hidden="1">
      <c r="A114" s="29" t="s">
        <v>56</v>
      </c>
      <c r="B114" s="21" t="s">
        <v>497</v>
      </c>
      <c r="C114" s="21" t="s">
        <v>57</v>
      </c>
      <c r="D114" s="22" t="s">
        <v>168</v>
      </c>
      <c r="E114" s="22" t="s">
        <v>168</v>
      </c>
      <c r="F114" s="22" t="s">
        <v>168</v>
      </c>
      <c r="G114" s="22" t="s">
        <v>168</v>
      </c>
      <c r="H114" s="104" t="e">
        <f aca="true" t="shared" si="3" ref="H114:H159">G114/E114*100</f>
        <v>#VALUE!</v>
      </c>
    </row>
    <row r="115" spans="1:8" ht="12.75">
      <c r="A115" s="29" t="s">
        <v>336</v>
      </c>
      <c r="B115" s="21" t="s">
        <v>497</v>
      </c>
      <c r="C115" s="21" t="s">
        <v>58</v>
      </c>
      <c r="D115" s="22">
        <f>E115</f>
        <v>185037463.79</v>
      </c>
      <c r="E115" s="22">
        <v>185037463.79</v>
      </c>
      <c r="F115" s="22">
        <f>F116+F163</f>
        <v>178103379.05</v>
      </c>
      <c r="G115" s="22">
        <v>183358545.8</v>
      </c>
      <c r="H115" s="104">
        <f t="shared" si="3"/>
        <v>99.09266050473681</v>
      </c>
    </row>
    <row r="116" spans="1:8" ht="33.75">
      <c r="A116" s="29" t="s">
        <v>337</v>
      </c>
      <c r="B116" s="21" t="s">
        <v>497</v>
      </c>
      <c r="C116" s="21" t="s">
        <v>59</v>
      </c>
      <c r="D116" s="22">
        <f aca="true" t="shared" si="4" ref="D116:D157">E116</f>
        <v>185037463.79</v>
      </c>
      <c r="E116" s="22">
        <v>185037463.79</v>
      </c>
      <c r="F116" s="22">
        <f>G116</f>
        <v>183358545.8</v>
      </c>
      <c r="G116" s="22">
        <v>183358545.8</v>
      </c>
      <c r="H116" s="104">
        <f t="shared" si="3"/>
        <v>99.09266050473681</v>
      </c>
    </row>
    <row r="117" spans="1:8" ht="22.5">
      <c r="A117" s="29" t="s">
        <v>338</v>
      </c>
      <c r="B117" s="21" t="s">
        <v>497</v>
      </c>
      <c r="C117" s="21" t="s">
        <v>60</v>
      </c>
      <c r="D117" s="22">
        <f t="shared" si="4"/>
        <v>30954000</v>
      </c>
      <c r="E117" s="22">
        <v>30954000</v>
      </c>
      <c r="F117" s="22">
        <f aca="true" t="shared" si="5" ref="F117:F157">G117</f>
        <v>30954000</v>
      </c>
      <c r="G117" s="22">
        <v>30954000</v>
      </c>
      <c r="H117" s="104">
        <f t="shared" si="3"/>
        <v>100</v>
      </c>
    </row>
    <row r="118" spans="1:8" ht="22.5">
      <c r="A118" s="29" t="s">
        <v>339</v>
      </c>
      <c r="B118" s="21" t="s">
        <v>497</v>
      </c>
      <c r="C118" s="21" t="s">
        <v>61</v>
      </c>
      <c r="D118" s="22">
        <f t="shared" si="4"/>
        <v>30954000</v>
      </c>
      <c r="E118" s="22">
        <v>30954000</v>
      </c>
      <c r="F118" s="22">
        <f t="shared" si="5"/>
        <v>30954000</v>
      </c>
      <c r="G118" s="22">
        <v>30954000</v>
      </c>
      <c r="H118" s="104">
        <f t="shared" si="3"/>
        <v>100</v>
      </c>
    </row>
    <row r="119" spans="1:8" ht="22.5">
      <c r="A119" s="29" t="s">
        <v>62</v>
      </c>
      <c r="B119" s="21" t="s">
        <v>497</v>
      </c>
      <c r="C119" s="21" t="s">
        <v>63</v>
      </c>
      <c r="D119" s="22">
        <f t="shared" si="4"/>
        <v>30954000</v>
      </c>
      <c r="E119" s="22">
        <v>30954000</v>
      </c>
      <c r="F119" s="22">
        <f t="shared" si="5"/>
        <v>30954000</v>
      </c>
      <c r="G119" s="22">
        <v>30954000</v>
      </c>
      <c r="H119" s="104">
        <f t="shared" si="3"/>
        <v>100</v>
      </c>
    </row>
    <row r="120" spans="1:8" ht="22.5" hidden="1">
      <c r="A120" s="29" t="s">
        <v>64</v>
      </c>
      <c r="B120" s="21" t="s">
        <v>497</v>
      </c>
      <c r="C120" s="21" t="s">
        <v>65</v>
      </c>
      <c r="D120" s="22" t="str">
        <f t="shared" si="4"/>
        <v>-</v>
      </c>
      <c r="E120" s="22" t="s">
        <v>168</v>
      </c>
      <c r="F120" s="22" t="str">
        <f t="shared" si="5"/>
        <v>-</v>
      </c>
      <c r="G120" s="22" t="s">
        <v>168</v>
      </c>
      <c r="H120" s="104" t="e">
        <f t="shared" si="3"/>
        <v>#VALUE!</v>
      </c>
    </row>
    <row r="121" spans="1:8" ht="33.75">
      <c r="A121" s="29" t="s">
        <v>340</v>
      </c>
      <c r="B121" s="21" t="s">
        <v>497</v>
      </c>
      <c r="C121" s="21" t="s">
        <v>66</v>
      </c>
      <c r="D121" s="22">
        <f t="shared" si="4"/>
        <v>3011000</v>
      </c>
      <c r="E121" s="22">
        <v>3011000</v>
      </c>
      <c r="F121" s="22">
        <f t="shared" si="5"/>
        <v>3011000</v>
      </c>
      <c r="G121" s="22">
        <v>3011000</v>
      </c>
      <c r="H121" s="104">
        <f t="shared" si="3"/>
        <v>100</v>
      </c>
    </row>
    <row r="122" spans="1:8" ht="45">
      <c r="A122" s="29" t="s">
        <v>67</v>
      </c>
      <c r="B122" s="21" t="s">
        <v>497</v>
      </c>
      <c r="C122" s="21" t="s">
        <v>68</v>
      </c>
      <c r="D122" s="22">
        <f t="shared" si="4"/>
        <v>400000</v>
      </c>
      <c r="E122" s="22">
        <v>400000</v>
      </c>
      <c r="F122" s="22">
        <f t="shared" si="5"/>
        <v>400000</v>
      </c>
      <c r="G122" s="22">
        <v>400000</v>
      </c>
      <c r="H122" s="104">
        <f t="shared" si="3"/>
        <v>100</v>
      </c>
    </row>
    <row r="123" spans="1:8" ht="45">
      <c r="A123" s="29" t="s">
        <v>69</v>
      </c>
      <c r="B123" s="21" t="s">
        <v>497</v>
      </c>
      <c r="C123" s="21" t="s">
        <v>70</v>
      </c>
      <c r="D123" s="22">
        <f t="shared" si="4"/>
        <v>400000</v>
      </c>
      <c r="E123" s="22">
        <v>400000</v>
      </c>
      <c r="F123" s="22">
        <f t="shared" si="5"/>
        <v>400000</v>
      </c>
      <c r="G123" s="22">
        <v>400000</v>
      </c>
      <c r="H123" s="104">
        <f t="shared" si="3"/>
        <v>100</v>
      </c>
    </row>
    <row r="124" spans="1:8" ht="78.75" hidden="1">
      <c r="A124" s="29" t="s">
        <v>71</v>
      </c>
      <c r="B124" s="21" t="s">
        <v>497</v>
      </c>
      <c r="C124" s="21" t="s">
        <v>72</v>
      </c>
      <c r="D124" s="22" t="str">
        <f t="shared" si="4"/>
        <v>-</v>
      </c>
      <c r="E124" s="22" t="s">
        <v>168</v>
      </c>
      <c r="F124" s="22" t="str">
        <f t="shared" si="5"/>
        <v>-</v>
      </c>
      <c r="G124" s="22" t="s">
        <v>168</v>
      </c>
      <c r="H124" s="104" t="e">
        <f t="shared" si="3"/>
        <v>#VALUE!</v>
      </c>
    </row>
    <row r="125" spans="1:8" ht="78.75" hidden="1">
      <c r="A125" s="29" t="s">
        <v>73</v>
      </c>
      <c r="B125" s="21" t="s">
        <v>497</v>
      </c>
      <c r="C125" s="21" t="s">
        <v>74</v>
      </c>
      <c r="D125" s="22" t="str">
        <f t="shared" si="4"/>
        <v>-</v>
      </c>
      <c r="E125" s="22" t="s">
        <v>168</v>
      </c>
      <c r="F125" s="22" t="str">
        <f t="shared" si="5"/>
        <v>-</v>
      </c>
      <c r="G125" s="22" t="s">
        <v>168</v>
      </c>
      <c r="H125" s="104" t="e">
        <f t="shared" si="3"/>
        <v>#VALUE!</v>
      </c>
    </row>
    <row r="126" spans="1:8" ht="67.5" hidden="1">
      <c r="A126" s="29" t="s">
        <v>75</v>
      </c>
      <c r="B126" s="21" t="s">
        <v>497</v>
      </c>
      <c r="C126" s="21" t="s">
        <v>76</v>
      </c>
      <c r="D126" s="22" t="str">
        <f t="shared" si="4"/>
        <v>-</v>
      </c>
      <c r="E126" s="22" t="s">
        <v>168</v>
      </c>
      <c r="F126" s="22" t="str">
        <f t="shared" si="5"/>
        <v>-</v>
      </c>
      <c r="G126" s="22" t="s">
        <v>168</v>
      </c>
      <c r="H126" s="104" t="e">
        <f t="shared" si="3"/>
        <v>#VALUE!</v>
      </c>
    </row>
    <row r="127" spans="1:8" ht="56.25" hidden="1">
      <c r="A127" s="29" t="s">
        <v>77</v>
      </c>
      <c r="B127" s="21" t="s">
        <v>497</v>
      </c>
      <c r="C127" s="21" t="s">
        <v>78</v>
      </c>
      <c r="D127" s="22" t="str">
        <f t="shared" si="4"/>
        <v>-</v>
      </c>
      <c r="E127" s="22" t="s">
        <v>168</v>
      </c>
      <c r="F127" s="22" t="str">
        <f t="shared" si="5"/>
        <v>-</v>
      </c>
      <c r="G127" s="22" t="s">
        <v>168</v>
      </c>
      <c r="H127" s="104" t="e">
        <f t="shared" si="3"/>
        <v>#VALUE!</v>
      </c>
    </row>
    <row r="128" spans="1:8" ht="56.25" hidden="1">
      <c r="A128" s="29" t="s">
        <v>79</v>
      </c>
      <c r="B128" s="21" t="s">
        <v>497</v>
      </c>
      <c r="C128" s="21" t="s">
        <v>80</v>
      </c>
      <c r="D128" s="22" t="str">
        <f t="shared" si="4"/>
        <v>-</v>
      </c>
      <c r="E128" s="22" t="s">
        <v>168</v>
      </c>
      <c r="F128" s="22" t="str">
        <f t="shared" si="5"/>
        <v>-</v>
      </c>
      <c r="G128" s="22" t="s">
        <v>168</v>
      </c>
      <c r="H128" s="104" t="e">
        <f t="shared" si="3"/>
        <v>#VALUE!</v>
      </c>
    </row>
    <row r="129" spans="1:8" ht="45" hidden="1">
      <c r="A129" s="29" t="s">
        <v>81</v>
      </c>
      <c r="B129" s="21" t="s">
        <v>497</v>
      </c>
      <c r="C129" s="21" t="s">
        <v>82</v>
      </c>
      <c r="D129" s="22" t="str">
        <f t="shared" si="4"/>
        <v>-</v>
      </c>
      <c r="E129" s="22" t="s">
        <v>168</v>
      </c>
      <c r="F129" s="22" t="str">
        <f t="shared" si="5"/>
        <v>-</v>
      </c>
      <c r="G129" s="22" t="s">
        <v>168</v>
      </c>
      <c r="H129" s="104" t="e">
        <f t="shared" si="3"/>
        <v>#VALUE!</v>
      </c>
    </row>
    <row r="130" spans="1:8" ht="22.5">
      <c r="A130" s="29" t="s">
        <v>83</v>
      </c>
      <c r="B130" s="21" t="s">
        <v>497</v>
      </c>
      <c r="C130" s="21" t="s">
        <v>84</v>
      </c>
      <c r="D130" s="22">
        <f t="shared" si="4"/>
        <v>1000000</v>
      </c>
      <c r="E130" s="22">
        <v>1000000</v>
      </c>
      <c r="F130" s="22">
        <f t="shared" si="5"/>
        <v>1000000</v>
      </c>
      <c r="G130" s="22">
        <v>1000000</v>
      </c>
      <c r="H130" s="104">
        <f t="shared" si="3"/>
        <v>100</v>
      </c>
    </row>
    <row r="131" spans="1:8" ht="33.75">
      <c r="A131" s="29" t="s">
        <v>85</v>
      </c>
      <c r="B131" s="21" t="s">
        <v>497</v>
      </c>
      <c r="C131" s="21" t="s">
        <v>86</v>
      </c>
      <c r="D131" s="22">
        <f t="shared" si="4"/>
        <v>1000000</v>
      </c>
      <c r="E131" s="22">
        <v>1000000</v>
      </c>
      <c r="F131" s="22">
        <f t="shared" si="5"/>
        <v>1000000</v>
      </c>
      <c r="G131" s="22">
        <v>1000000</v>
      </c>
      <c r="H131" s="104">
        <f t="shared" si="3"/>
        <v>100</v>
      </c>
    </row>
    <row r="132" spans="1:8" ht="12.75">
      <c r="A132" s="29" t="s">
        <v>341</v>
      </c>
      <c r="B132" s="21" t="s">
        <v>497</v>
      </c>
      <c r="C132" s="21" t="s">
        <v>87</v>
      </c>
      <c r="D132" s="22">
        <f t="shared" si="4"/>
        <v>1611000</v>
      </c>
      <c r="E132" s="22">
        <v>1611000</v>
      </c>
      <c r="F132" s="22">
        <f t="shared" si="5"/>
        <v>1611000</v>
      </c>
      <c r="G132" s="22">
        <v>1611000</v>
      </c>
      <c r="H132" s="104">
        <f t="shared" si="3"/>
        <v>100</v>
      </c>
    </row>
    <row r="133" spans="1:8" ht="22.5">
      <c r="A133" s="29" t="s">
        <v>342</v>
      </c>
      <c r="B133" s="21" t="s">
        <v>497</v>
      </c>
      <c r="C133" s="21" t="s">
        <v>88</v>
      </c>
      <c r="D133" s="22">
        <f t="shared" si="4"/>
        <v>1611000</v>
      </c>
      <c r="E133" s="22">
        <v>1611000</v>
      </c>
      <c r="F133" s="22">
        <f t="shared" si="5"/>
        <v>1611000</v>
      </c>
      <c r="G133" s="22">
        <v>1611000</v>
      </c>
      <c r="H133" s="104">
        <f t="shared" si="3"/>
        <v>100</v>
      </c>
    </row>
    <row r="134" spans="1:8" ht="12.75" hidden="1">
      <c r="A134" s="29" t="s">
        <v>89</v>
      </c>
      <c r="B134" s="21" t="s">
        <v>497</v>
      </c>
      <c r="C134" s="21" t="s">
        <v>90</v>
      </c>
      <c r="D134" s="22" t="str">
        <f t="shared" si="4"/>
        <v>-</v>
      </c>
      <c r="E134" s="22" t="s">
        <v>168</v>
      </c>
      <c r="F134" s="22" t="str">
        <f t="shared" si="5"/>
        <v>-</v>
      </c>
      <c r="G134" s="22" t="s">
        <v>168</v>
      </c>
      <c r="H134" s="104" t="e">
        <f t="shared" si="3"/>
        <v>#VALUE!</v>
      </c>
    </row>
    <row r="135" spans="1:8" ht="22.5">
      <c r="A135" s="29" t="s">
        <v>343</v>
      </c>
      <c r="B135" s="21" t="s">
        <v>497</v>
      </c>
      <c r="C135" s="21" t="s">
        <v>91</v>
      </c>
      <c r="D135" s="22">
        <f t="shared" si="4"/>
        <v>145102697.34</v>
      </c>
      <c r="E135" s="22">
        <v>145102697.34</v>
      </c>
      <c r="F135" s="22">
        <f t="shared" si="5"/>
        <v>143506493.55</v>
      </c>
      <c r="G135" s="22">
        <v>143506493.55</v>
      </c>
      <c r="H135" s="104">
        <f t="shared" si="3"/>
        <v>98.89994891944716</v>
      </c>
    </row>
    <row r="136" spans="1:8" ht="33.75">
      <c r="A136" s="29" t="s">
        <v>344</v>
      </c>
      <c r="B136" s="21" t="s">
        <v>497</v>
      </c>
      <c r="C136" s="21" t="s">
        <v>92</v>
      </c>
      <c r="D136" s="22">
        <f t="shared" si="4"/>
        <v>286000</v>
      </c>
      <c r="E136" s="22">
        <v>286000</v>
      </c>
      <c r="F136" s="22">
        <f t="shared" si="5"/>
        <v>153372.6</v>
      </c>
      <c r="G136" s="22">
        <v>153372.6</v>
      </c>
      <c r="H136" s="104">
        <f t="shared" si="3"/>
        <v>53.62678321678322</v>
      </c>
    </row>
    <row r="137" spans="1:8" ht="33.75">
      <c r="A137" s="29" t="s">
        <v>345</v>
      </c>
      <c r="B137" s="21" t="s">
        <v>497</v>
      </c>
      <c r="C137" s="21" t="s">
        <v>93</v>
      </c>
      <c r="D137" s="22">
        <f t="shared" si="4"/>
        <v>286000</v>
      </c>
      <c r="E137" s="22">
        <v>286000</v>
      </c>
      <c r="F137" s="22">
        <f t="shared" si="5"/>
        <v>153372.6</v>
      </c>
      <c r="G137" s="22">
        <v>153372.6</v>
      </c>
      <c r="H137" s="104">
        <f t="shared" si="3"/>
        <v>53.62678321678322</v>
      </c>
    </row>
    <row r="138" spans="1:8" ht="22.5">
      <c r="A138" s="29" t="s">
        <v>346</v>
      </c>
      <c r="B138" s="21" t="s">
        <v>497</v>
      </c>
      <c r="C138" s="21" t="s">
        <v>94</v>
      </c>
      <c r="D138" s="22">
        <f t="shared" si="4"/>
        <v>1150000</v>
      </c>
      <c r="E138" s="22">
        <v>1150000</v>
      </c>
      <c r="F138" s="22">
        <f t="shared" si="5"/>
        <v>1150000</v>
      </c>
      <c r="G138" s="22">
        <v>1150000</v>
      </c>
      <c r="H138" s="104">
        <f t="shared" si="3"/>
        <v>100</v>
      </c>
    </row>
    <row r="139" spans="1:8" ht="33.75">
      <c r="A139" s="29" t="s">
        <v>347</v>
      </c>
      <c r="B139" s="21" t="s">
        <v>497</v>
      </c>
      <c r="C139" s="21" t="s">
        <v>95</v>
      </c>
      <c r="D139" s="22">
        <f t="shared" si="4"/>
        <v>1150000</v>
      </c>
      <c r="E139" s="22">
        <v>1150000</v>
      </c>
      <c r="F139" s="22">
        <f t="shared" si="5"/>
        <v>1150000</v>
      </c>
      <c r="G139" s="22">
        <v>1150000</v>
      </c>
      <c r="H139" s="104">
        <f t="shared" si="3"/>
        <v>100</v>
      </c>
    </row>
    <row r="140" spans="1:8" ht="45">
      <c r="A140" s="29" t="s">
        <v>348</v>
      </c>
      <c r="B140" s="21" t="s">
        <v>497</v>
      </c>
      <c r="C140" s="21" t="s">
        <v>96</v>
      </c>
      <c r="D140" s="22">
        <f t="shared" si="4"/>
        <v>7587.34</v>
      </c>
      <c r="E140" s="22">
        <v>7587.34</v>
      </c>
      <c r="F140" s="22">
        <f t="shared" si="5"/>
        <v>4710</v>
      </c>
      <c r="G140" s="22">
        <v>4710</v>
      </c>
      <c r="H140" s="104">
        <f t="shared" si="3"/>
        <v>62.077091576230934</v>
      </c>
    </row>
    <row r="141" spans="1:8" ht="45">
      <c r="A141" s="29" t="s">
        <v>349</v>
      </c>
      <c r="B141" s="21" t="s">
        <v>497</v>
      </c>
      <c r="C141" s="21" t="s">
        <v>97</v>
      </c>
      <c r="D141" s="22">
        <f t="shared" si="4"/>
        <v>7587.34</v>
      </c>
      <c r="E141" s="22">
        <v>7587.34</v>
      </c>
      <c r="F141" s="22">
        <f t="shared" si="5"/>
        <v>4710</v>
      </c>
      <c r="G141" s="22">
        <v>4710</v>
      </c>
      <c r="H141" s="104">
        <f t="shared" si="3"/>
        <v>62.077091576230934</v>
      </c>
    </row>
    <row r="142" spans="1:8" ht="33.75">
      <c r="A142" s="29" t="s">
        <v>350</v>
      </c>
      <c r="B142" s="21" t="s">
        <v>497</v>
      </c>
      <c r="C142" s="21" t="s">
        <v>98</v>
      </c>
      <c r="D142" s="22">
        <f t="shared" si="4"/>
        <v>1650840</v>
      </c>
      <c r="E142" s="22">
        <v>1650840</v>
      </c>
      <c r="F142" s="22">
        <f t="shared" si="5"/>
        <v>1650840</v>
      </c>
      <c r="G142" s="22">
        <v>1650840</v>
      </c>
      <c r="H142" s="104">
        <f t="shared" si="3"/>
        <v>100</v>
      </c>
    </row>
    <row r="143" spans="1:8" ht="45">
      <c r="A143" s="29" t="s">
        <v>462</v>
      </c>
      <c r="B143" s="21" t="s">
        <v>497</v>
      </c>
      <c r="C143" s="21" t="s">
        <v>99</v>
      </c>
      <c r="D143" s="22">
        <f t="shared" si="4"/>
        <v>1650840</v>
      </c>
      <c r="E143" s="22">
        <v>1650840</v>
      </c>
      <c r="F143" s="22">
        <f t="shared" si="5"/>
        <v>1650840</v>
      </c>
      <c r="G143" s="22">
        <v>1650840</v>
      </c>
      <c r="H143" s="104">
        <f t="shared" si="3"/>
        <v>100</v>
      </c>
    </row>
    <row r="144" spans="1:8" ht="45" hidden="1">
      <c r="A144" s="29" t="s">
        <v>100</v>
      </c>
      <c r="B144" s="21" t="s">
        <v>497</v>
      </c>
      <c r="C144" s="21" t="s">
        <v>101</v>
      </c>
      <c r="D144" s="22" t="str">
        <f t="shared" si="4"/>
        <v>-</v>
      </c>
      <c r="E144" s="22" t="s">
        <v>168</v>
      </c>
      <c r="F144" s="22" t="str">
        <f t="shared" si="5"/>
        <v>-</v>
      </c>
      <c r="G144" s="22" t="s">
        <v>168</v>
      </c>
      <c r="H144" s="104" t="e">
        <f t="shared" si="3"/>
        <v>#VALUE!</v>
      </c>
    </row>
    <row r="145" spans="1:8" ht="33.75">
      <c r="A145" s="29" t="s">
        <v>463</v>
      </c>
      <c r="B145" s="21" t="s">
        <v>497</v>
      </c>
      <c r="C145" s="21" t="s">
        <v>102</v>
      </c>
      <c r="D145" s="22">
        <f t="shared" si="4"/>
        <v>4757200</v>
      </c>
      <c r="E145" s="22">
        <v>4757200</v>
      </c>
      <c r="F145" s="22">
        <f t="shared" si="5"/>
        <v>3955780.3</v>
      </c>
      <c r="G145" s="22">
        <v>3955780.3</v>
      </c>
      <c r="H145" s="104">
        <f t="shared" si="3"/>
        <v>83.1535419994955</v>
      </c>
    </row>
    <row r="146" spans="1:8" ht="33.75">
      <c r="A146" s="29" t="s">
        <v>103</v>
      </c>
      <c r="B146" s="21" t="s">
        <v>497</v>
      </c>
      <c r="C146" s="21" t="s">
        <v>104</v>
      </c>
      <c r="D146" s="22">
        <f t="shared" si="4"/>
        <v>4757200</v>
      </c>
      <c r="E146" s="22">
        <v>4757200</v>
      </c>
      <c r="F146" s="22">
        <f t="shared" si="5"/>
        <v>3955780.3</v>
      </c>
      <c r="G146" s="22">
        <v>3955780.3</v>
      </c>
      <c r="H146" s="104">
        <f t="shared" si="3"/>
        <v>83.1535419994955</v>
      </c>
    </row>
    <row r="147" spans="1:8" ht="33.75">
      <c r="A147" s="29" t="s">
        <v>464</v>
      </c>
      <c r="B147" s="21" t="s">
        <v>497</v>
      </c>
      <c r="C147" s="21" t="s">
        <v>105</v>
      </c>
      <c r="D147" s="22">
        <f t="shared" si="4"/>
        <v>131249770</v>
      </c>
      <c r="E147" s="22">
        <v>131249770</v>
      </c>
      <c r="F147" s="22">
        <f t="shared" si="5"/>
        <v>130815830</v>
      </c>
      <c r="G147" s="22">
        <v>130815830</v>
      </c>
      <c r="H147" s="104">
        <f t="shared" si="3"/>
        <v>99.66937846824418</v>
      </c>
    </row>
    <row r="148" spans="1:8" ht="33.75">
      <c r="A148" s="29" t="s">
        <v>465</v>
      </c>
      <c r="B148" s="21" t="s">
        <v>497</v>
      </c>
      <c r="C148" s="21" t="s">
        <v>106</v>
      </c>
      <c r="D148" s="22">
        <f t="shared" si="4"/>
        <v>131249770</v>
      </c>
      <c r="E148" s="22">
        <v>131249770</v>
      </c>
      <c r="F148" s="22">
        <f t="shared" si="5"/>
        <v>130815830</v>
      </c>
      <c r="G148" s="22">
        <v>130815830</v>
      </c>
      <c r="H148" s="104">
        <f t="shared" si="3"/>
        <v>99.66937846824418</v>
      </c>
    </row>
    <row r="149" spans="1:8" ht="67.5">
      <c r="A149" s="29" t="s">
        <v>466</v>
      </c>
      <c r="B149" s="21" t="s">
        <v>497</v>
      </c>
      <c r="C149" s="21" t="s">
        <v>107</v>
      </c>
      <c r="D149" s="22">
        <f t="shared" si="4"/>
        <v>1697000</v>
      </c>
      <c r="E149" s="22">
        <v>1697000</v>
      </c>
      <c r="F149" s="22">
        <f t="shared" si="5"/>
        <v>1696994.08</v>
      </c>
      <c r="G149" s="22">
        <v>1696994.08</v>
      </c>
      <c r="H149" s="104">
        <f t="shared" si="3"/>
        <v>99.99965114908663</v>
      </c>
    </row>
    <row r="150" spans="1:8" ht="67.5">
      <c r="A150" s="29" t="s">
        <v>467</v>
      </c>
      <c r="B150" s="21" t="s">
        <v>497</v>
      </c>
      <c r="C150" s="21" t="s">
        <v>108</v>
      </c>
      <c r="D150" s="22">
        <f t="shared" si="4"/>
        <v>1697000</v>
      </c>
      <c r="E150" s="22">
        <v>1697000</v>
      </c>
      <c r="F150" s="22">
        <f t="shared" si="5"/>
        <v>1696994.08</v>
      </c>
      <c r="G150" s="22">
        <v>1696994.08</v>
      </c>
      <c r="H150" s="104">
        <f t="shared" si="3"/>
        <v>99.99965114908663</v>
      </c>
    </row>
    <row r="151" spans="1:8" ht="56.25">
      <c r="A151" s="29" t="s">
        <v>109</v>
      </c>
      <c r="B151" s="21" t="s">
        <v>497</v>
      </c>
      <c r="C151" s="21" t="s">
        <v>110</v>
      </c>
      <c r="D151" s="22">
        <f t="shared" si="4"/>
        <v>4304300</v>
      </c>
      <c r="E151" s="22">
        <v>4304300</v>
      </c>
      <c r="F151" s="22">
        <f t="shared" si="5"/>
        <v>4078966.57</v>
      </c>
      <c r="G151" s="22">
        <v>4078966.57</v>
      </c>
      <c r="H151" s="104">
        <f t="shared" si="3"/>
        <v>94.76492275166693</v>
      </c>
    </row>
    <row r="152" spans="1:8" ht="56.25">
      <c r="A152" s="29" t="s">
        <v>468</v>
      </c>
      <c r="B152" s="21" t="s">
        <v>497</v>
      </c>
      <c r="C152" s="21" t="s">
        <v>111</v>
      </c>
      <c r="D152" s="22">
        <f t="shared" si="4"/>
        <v>4304300</v>
      </c>
      <c r="E152" s="22">
        <v>4304300</v>
      </c>
      <c r="F152" s="22">
        <f t="shared" si="5"/>
        <v>4078966.57</v>
      </c>
      <c r="G152" s="22">
        <v>4078966.57</v>
      </c>
      <c r="H152" s="104">
        <f t="shared" si="3"/>
        <v>94.76492275166693</v>
      </c>
    </row>
    <row r="153" spans="1:8" ht="12.75">
      <c r="A153" s="29" t="s">
        <v>469</v>
      </c>
      <c r="B153" s="21" t="s">
        <v>497</v>
      </c>
      <c r="C153" s="21" t="s">
        <v>112</v>
      </c>
      <c r="D153" s="22">
        <f t="shared" si="4"/>
        <v>5969766.45</v>
      </c>
      <c r="E153" s="22">
        <v>5969766.45</v>
      </c>
      <c r="F153" s="22">
        <f t="shared" si="5"/>
        <v>5887052.25</v>
      </c>
      <c r="G153" s="22">
        <v>5887052.25</v>
      </c>
      <c r="H153" s="104">
        <f t="shared" si="3"/>
        <v>98.61444830894514</v>
      </c>
    </row>
    <row r="154" spans="1:8" ht="56.25">
      <c r="A154" s="29" t="s">
        <v>470</v>
      </c>
      <c r="B154" s="21" t="s">
        <v>497</v>
      </c>
      <c r="C154" s="21" t="s">
        <v>113</v>
      </c>
      <c r="D154" s="22">
        <f t="shared" si="4"/>
        <v>5897745.45</v>
      </c>
      <c r="E154" s="22">
        <v>5897745.45</v>
      </c>
      <c r="F154" s="22">
        <f t="shared" si="5"/>
        <v>5815031.25</v>
      </c>
      <c r="G154" s="22">
        <v>5815031.25</v>
      </c>
      <c r="H154" s="104">
        <f t="shared" si="3"/>
        <v>98.59752848438042</v>
      </c>
    </row>
    <row r="155" spans="1:8" ht="56.25">
      <c r="A155" s="29" t="s">
        <v>471</v>
      </c>
      <c r="B155" s="21" t="s">
        <v>497</v>
      </c>
      <c r="C155" s="21" t="s">
        <v>114</v>
      </c>
      <c r="D155" s="22">
        <f t="shared" si="4"/>
        <v>5897745.45</v>
      </c>
      <c r="E155" s="22">
        <v>5897745.45</v>
      </c>
      <c r="F155" s="22">
        <f t="shared" si="5"/>
        <v>5815031.25</v>
      </c>
      <c r="G155" s="22">
        <v>5815031.25</v>
      </c>
      <c r="H155" s="104">
        <f t="shared" si="3"/>
        <v>98.59752848438042</v>
      </c>
    </row>
    <row r="156" spans="1:8" ht="56.25">
      <c r="A156" s="29" t="s">
        <v>472</v>
      </c>
      <c r="B156" s="21" t="s">
        <v>497</v>
      </c>
      <c r="C156" s="21" t="s">
        <v>115</v>
      </c>
      <c r="D156" s="22">
        <f t="shared" si="4"/>
        <v>72021</v>
      </c>
      <c r="E156" s="22">
        <v>72021</v>
      </c>
      <c r="F156" s="22">
        <f t="shared" si="5"/>
        <v>72021</v>
      </c>
      <c r="G156" s="22">
        <v>72021</v>
      </c>
      <c r="H156" s="104">
        <f t="shared" si="3"/>
        <v>100</v>
      </c>
    </row>
    <row r="157" spans="1:8" ht="45">
      <c r="A157" s="29" t="s">
        <v>473</v>
      </c>
      <c r="B157" s="21" t="s">
        <v>497</v>
      </c>
      <c r="C157" s="21" t="s">
        <v>116</v>
      </c>
      <c r="D157" s="22">
        <f t="shared" si="4"/>
        <v>72021</v>
      </c>
      <c r="E157" s="22">
        <v>72021</v>
      </c>
      <c r="F157" s="22">
        <f t="shared" si="5"/>
        <v>72021</v>
      </c>
      <c r="G157" s="22">
        <v>72021</v>
      </c>
      <c r="H157" s="104">
        <f t="shared" si="3"/>
        <v>100</v>
      </c>
    </row>
    <row r="158" spans="1:8" ht="22.5" hidden="1">
      <c r="A158" s="29" t="s">
        <v>117</v>
      </c>
      <c r="B158" s="21" t="s">
        <v>497</v>
      </c>
      <c r="C158" s="21" t="s">
        <v>118</v>
      </c>
      <c r="D158" s="22">
        <v>796022</v>
      </c>
      <c r="E158" s="22" t="s">
        <v>168</v>
      </c>
      <c r="F158" s="22">
        <v>796022</v>
      </c>
      <c r="G158" s="22" t="s">
        <v>168</v>
      </c>
      <c r="H158" s="104" t="e">
        <f t="shared" si="3"/>
        <v>#VALUE!</v>
      </c>
    </row>
    <row r="159" spans="1:8" ht="22.5" hidden="1">
      <c r="A159" s="29" t="s">
        <v>119</v>
      </c>
      <c r="B159" s="21" t="s">
        <v>497</v>
      </c>
      <c r="C159" s="21" t="s">
        <v>120</v>
      </c>
      <c r="D159" s="22">
        <v>796022</v>
      </c>
      <c r="E159" s="22" t="s">
        <v>168</v>
      </c>
      <c r="F159" s="22">
        <v>796022</v>
      </c>
      <c r="G159" s="22" t="s">
        <v>168</v>
      </c>
      <c r="H159" s="104" t="e">
        <f t="shared" si="3"/>
        <v>#VALUE!</v>
      </c>
    </row>
    <row r="160" spans="1:8" ht="56.25">
      <c r="A160" s="29" t="s">
        <v>121</v>
      </c>
      <c r="B160" s="21" t="s">
        <v>497</v>
      </c>
      <c r="C160" s="21" t="s">
        <v>122</v>
      </c>
      <c r="D160" s="22" t="s">
        <v>168</v>
      </c>
      <c r="E160" s="22" t="s">
        <v>168</v>
      </c>
      <c r="F160" s="22" t="s">
        <v>168</v>
      </c>
      <c r="G160" s="22">
        <v>5255166.75</v>
      </c>
      <c r="H160" s="104">
        <v>0</v>
      </c>
    </row>
    <row r="161" spans="1:8" ht="45">
      <c r="A161" s="29" t="s">
        <v>123</v>
      </c>
      <c r="B161" s="21" t="s">
        <v>497</v>
      </c>
      <c r="C161" s="21" t="s">
        <v>124</v>
      </c>
      <c r="D161" s="22" t="s">
        <v>168</v>
      </c>
      <c r="E161" s="22" t="s">
        <v>168</v>
      </c>
      <c r="F161" s="22" t="s">
        <v>168</v>
      </c>
      <c r="G161" s="22">
        <v>5255166.75</v>
      </c>
      <c r="H161" s="104">
        <v>0</v>
      </c>
    </row>
    <row r="162" spans="1:8" ht="33.75">
      <c r="A162" s="29" t="s">
        <v>125</v>
      </c>
      <c r="B162" s="21" t="s">
        <v>497</v>
      </c>
      <c r="C162" s="21" t="s">
        <v>126</v>
      </c>
      <c r="D162" s="22" t="s">
        <v>168</v>
      </c>
      <c r="E162" s="22" t="s">
        <v>168</v>
      </c>
      <c r="F162" s="22" t="s">
        <v>168</v>
      </c>
      <c r="G162" s="22">
        <v>5255166.75</v>
      </c>
      <c r="H162" s="104">
        <v>0</v>
      </c>
    </row>
    <row r="163" spans="1:8" ht="33.75">
      <c r="A163" s="29" t="s">
        <v>127</v>
      </c>
      <c r="B163" s="21" t="s">
        <v>497</v>
      </c>
      <c r="C163" s="21" t="s">
        <v>128</v>
      </c>
      <c r="D163" s="22" t="s">
        <v>168</v>
      </c>
      <c r="E163" s="22" t="s">
        <v>168</v>
      </c>
      <c r="F163" s="22">
        <v>-5255166.75</v>
      </c>
      <c r="G163" s="22">
        <v>-5255166.75</v>
      </c>
      <c r="H163" s="104">
        <v>0</v>
      </c>
    </row>
    <row r="164" spans="1:8" ht="45">
      <c r="A164" s="29" t="s">
        <v>129</v>
      </c>
      <c r="B164" s="21" t="s">
        <v>497</v>
      </c>
      <c r="C164" s="21" t="s">
        <v>130</v>
      </c>
      <c r="D164" s="22" t="s">
        <v>168</v>
      </c>
      <c r="E164" s="22" t="s">
        <v>168</v>
      </c>
      <c r="F164" s="22">
        <v>-5255166.75</v>
      </c>
      <c r="G164" s="22">
        <v>-5255166.75</v>
      </c>
      <c r="H164" s="104">
        <v>0</v>
      </c>
    </row>
  </sheetData>
  <sheetProtection/>
  <mergeCells count="15">
    <mergeCell ref="A2:E2"/>
    <mergeCell ref="A15:A17"/>
    <mergeCell ref="B15:B17"/>
    <mergeCell ref="C15:C17"/>
    <mergeCell ref="D15:E15"/>
    <mergeCell ref="A3:E3"/>
    <mergeCell ref="G16:G17"/>
    <mergeCell ref="H15:H17"/>
    <mergeCell ref="F15:G15"/>
    <mergeCell ref="F16:F17"/>
    <mergeCell ref="D16:D17"/>
    <mergeCell ref="E16:E17"/>
    <mergeCell ref="B9:E9"/>
    <mergeCell ref="B7:E7"/>
    <mergeCell ref="B8:E8"/>
  </mergeCells>
  <printOptions/>
  <pageMargins left="0.65" right="0.24" top="0.47" bottom="0.32" header="0.22" footer="0.5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R278"/>
  <sheetViews>
    <sheetView tabSelected="1" zoomScalePageLayoutView="0" workbookViewId="0" topLeftCell="A237">
      <selection activeCell="I278" sqref="I278"/>
    </sheetView>
  </sheetViews>
  <sheetFormatPr defaultColWidth="9.00390625" defaultRowHeight="12.75"/>
  <cols>
    <col min="1" max="1" width="30.875" style="0" customWidth="1"/>
    <col min="2" max="2" width="7.375" style="0" customWidth="1"/>
    <col min="3" max="3" width="5.75390625" style="0" customWidth="1"/>
    <col min="4" max="4" width="6.00390625" style="0" customWidth="1"/>
    <col min="5" max="5" width="9.25390625" style="0" customWidth="1"/>
    <col min="6" max="6" width="8.25390625" style="0" customWidth="1"/>
    <col min="7" max="7" width="12.875" style="0" customWidth="1"/>
    <col min="8" max="8" width="12.25390625" style="0" customWidth="1"/>
    <col min="9" max="9" width="13.00390625" style="0" customWidth="1"/>
    <col min="10" max="32" width="0" style="0" hidden="1" customWidth="1"/>
  </cols>
  <sheetData>
    <row r="1" spans="1:18" ht="12.75">
      <c r="A1" s="2"/>
      <c r="B1" s="2"/>
      <c r="C1" s="2"/>
      <c r="D1" s="2"/>
      <c r="E1" s="1"/>
      <c r="F1" s="1"/>
      <c r="G1" s="116" t="s">
        <v>307</v>
      </c>
      <c r="H1" s="116"/>
      <c r="I1" s="116"/>
      <c r="J1" s="1"/>
      <c r="K1" s="1"/>
      <c r="L1" s="1"/>
      <c r="P1" s="13"/>
      <c r="Q1" s="13"/>
      <c r="R1" s="13"/>
    </row>
    <row r="2" spans="1:18" ht="12.75">
      <c r="A2" s="2"/>
      <c r="B2" s="2"/>
      <c r="C2" s="2"/>
      <c r="D2" s="2"/>
      <c r="E2" s="1"/>
      <c r="F2" s="1"/>
      <c r="G2" s="19"/>
      <c r="H2" s="19"/>
      <c r="I2" s="19"/>
      <c r="J2" s="1"/>
      <c r="K2" s="1"/>
      <c r="L2" s="1"/>
      <c r="P2" s="13"/>
      <c r="Q2" s="13"/>
      <c r="R2" s="13"/>
    </row>
    <row r="3" spans="1:18" ht="12.75" customHeight="1">
      <c r="A3" s="111" t="s">
        <v>306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ht="12.75">
      <c r="A4" s="122" t="s">
        <v>131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3"/>
      <c r="P4" s="13"/>
      <c r="Q4" s="13"/>
      <c r="R4" s="13"/>
    </row>
    <row r="5" spans="1:18" ht="12.75">
      <c r="A5" s="56"/>
      <c r="B5" s="56"/>
      <c r="C5" s="56"/>
      <c r="D5" s="56"/>
      <c r="E5" s="57"/>
      <c r="F5" s="57"/>
      <c r="G5" s="57"/>
      <c r="I5" s="60" t="s">
        <v>513</v>
      </c>
      <c r="J5" s="56"/>
      <c r="K5" s="56"/>
      <c r="L5" s="56"/>
      <c r="M5" s="56"/>
      <c r="N5" s="56"/>
      <c r="O5" s="13"/>
      <c r="P5" s="13"/>
      <c r="Q5" s="13"/>
      <c r="R5" s="13"/>
    </row>
    <row r="6" spans="1:18" ht="12.75">
      <c r="A6" s="56"/>
      <c r="B6" s="56"/>
      <c r="C6" s="56"/>
      <c r="D6" s="56"/>
      <c r="E6" s="58"/>
      <c r="F6" s="57"/>
      <c r="G6" s="57"/>
      <c r="H6" s="56"/>
      <c r="I6" s="56"/>
      <c r="J6" s="56"/>
      <c r="K6" s="56"/>
      <c r="L6" s="56"/>
      <c r="M6" s="56"/>
      <c r="N6" s="56"/>
      <c r="O6" s="13"/>
      <c r="P6" s="13"/>
      <c r="Q6" s="13"/>
      <c r="R6" s="13"/>
    </row>
    <row r="7" spans="1:18" ht="12.75">
      <c r="A7" s="56"/>
      <c r="B7" s="56"/>
      <c r="C7" s="56"/>
      <c r="D7" s="56"/>
      <c r="E7" s="59"/>
      <c r="G7" s="54"/>
      <c r="H7" s="54"/>
      <c r="I7" s="54"/>
      <c r="J7" s="54"/>
      <c r="K7" s="54"/>
      <c r="L7" s="54"/>
      <c r="M7" s="54"/>
      <c r="N7" s="54"/>
      <c r="O7" s="17"/>
      <c r="P7" s="17"/>
      <c r="Q7" s="13"/>
      <c r="R7" s="13"/>
    </row>
    <row r="8" spans="1:18" ht="12.75">
      <c r="A8" s="115" t="s">
        <v>310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3"/>
      <c r="P8" s="13"/>
      <c r="Q8" s="13"/>
      <c r="R8" s="13"/>
    </row>
    <row r="9" spans="1:18" ht="12.75">
      <c r="A9" s="55" t="s">
        <v>165</v>
      </c>
      <c r="B9" s="55"/>
      <c r="C9" s="55"/>
      <c r="D9" s="55"/>
      <c r="E9" s="115" t="s">
        <v>311</v>
      </c>
      <c r="F9" s="115"/>
      <c r="G9" s="115"/>
      <c r="H9" s="115"/>
      <c r="I9" s="115"/>
      <c r="J9" s="115"/>
      <c r="K9" s="115"/>
      <c r="L9" s="115"/>
      <c r="M9" s="115"/>
      <c r="N9" s="115"/>
      <c r="O9" s="13"/>
      <c r="P9" s="13"/>
      <c r="Q9" s="13"/>
      <c r="R9" s="13"/>
    </row>
    <row r="10" spans="1:18" ht="12.75">
      <c r="A10" s="55" t="s">
        <v>166</v>
      </c>
      <c r="B10" s="55"/>
      <c r="C10" s="55"/>
      <c r="D10" s="55"/>
      <c r="E10" s="115" t="s">
        <v>312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3"/>
      <c r="P10" s="13"/>
      <c r="Q10" s="13"/>
      <c r="R10" s="13"/>
    </row>
    <row r="11" spans="1:18" ht="12.75">
      <c r="A11" s="55"/>
      <c r="B11" s="55"/>
      <c r="C11" s="55"/>
      <c r="D11" s="55"/>
      <c r="E11" s="55"/>
      <c r="F11" s="55"/>
      <c r="G11" s="55"/>
      <c r="H11" s="56"/>
      <c r="I11" s="56"/>
      <c r="J11" s="56"/>
      <c r="K11" s="56"/>
      <c r="L11" s="56"/>
      <c r="M11" s="56"/>
      <c r="N11" s="56"/>
      <c r="O11" s="13"/>
      <c r="P11" s="13"/>
      <c r="Q11" s="13"/>
      <c r="R11" s="13"/>
    </row>
    <row r="12" spans="1:18" ht="12.75">
      <c r="A12" s="55" t="s">
        <v>304</v>
      </c>
      <c r="B12" s="55"/>
      <c r="C12" s="55"/>
      <c r="D12" s="55"/>
      <c r="E12" s="55"/>
      <c r="F12" s="55"/>
      <c r="G12" s="55"/>
      <c r="H12" s="56"/>
      <c r="I12" s="56"/>
      <c r="J12" s="56"/>
      <c r="K12" s="56"/>
      <c r="L12" s="56"/>
      <c r="M12" s="56"/>
      <c r="N12" s="56"/>
      <c r="O12" s="13"/>
      <c r="P12" s="13"/>
      <c r="Q12" s="13"/>
      <c r="R12" s="13"/>
    </row>
    <row r="13" spans="1:18" ht="12.75">
      <c r="A13" s="55" t="s">
        <v>163</v>
      </c>
      <c r="B13" s="55"/>
      <c r="C13" s="55"/>
      <c r="D13" s="55"/>
      <c r="E13" s="55"/>
      <c r="F13" s="55"/>
      <c r="G13" s="55"/>
      <c r="H13" s="61"/>
      <c r="I13" s="61"/>
      <c r="J13" s="61"/>
      <c r="K13" s="61"/>
      <c r="L13" s="61"/>
      <c r="M13" s="56"/>
      <c r="N13" s="56"/>
      <c r="O13" s="13"/>
      <c r="P13" s="13"/>
      <c r="Q13" s="13"/>
      <c r="R13" s="13"/>
    </row>
    <row r="14" spans="1:14" ht="12.75">
      <c r="A14" s="62"/>
      <c r="B14" s="62"/>
      <c r="C14" s="62"/>
      <c r="D14" s="62"/>
      <c r="E14" s="63"/>
      <c r="F14" s="63"/>
      <c r="G14" s="64"/>
      <c r="H14" s="65"/>
      <c r="I14" s="64"/>
      <c r="J14" s="56"/>
      <c r="K14" s="56"/>
      <c r="L14" s="56"/>
      <c r="M14" s="56"/>
      <c r="N14" s="56"/>
    </row>
    <row r="15" spans="1:14" ht="12.75">
      <c r="A15" s="118" t="s">
        <v>351</v>
      </c>
      <c r="B15" s="121" t="s">
        <v>352</v>
      </c>
      <c r="C15" s="118" t="s">
        <v>353</v>
      </c>
      <c r="D15" s="118" t="s">
        <v>354</v>
      </c>
      <c r="E15" s="118" t="s">
        <v>355</v>
      </c>
      <c r="F15" s="119" t="s">
        <v>356</v>
      </c>
      <c r="G15" s="117" t="s">
        <v>262</v>
      </c>
      <c r="H15" s="117" t="s">
        <v>167</v>
      </c>
      <c r="I15" s="117" t="s">
        <v>160</v>
      </c>
      <c r="J15" s="56"/>
      <c r="K15" s="56"/>
      <c r="L15" s="56"/>
      <c r="M15" s="56"/>
      <c r="N15" s="56"/>
    </row>
    <row r="16" spans="1:14" ht="12.75">
      <c r="A16" s="118"/>
      <c r="B16" s="121"/>
      <c r="C16" s="118"/>
      <c r="D16" s="118"/>
      <c r="E16" s="118"/>
      <c r="F16" s="119"/>
      <c r="G16" s="117"/>
      <c r="H16" s="117"/>
      <c r="I16" s="117"/>
      <c r="J16" s="56"/>
      <c r="K16" s="56"/>
      <c r="L16" s="56"/>
      <c r="M16" s="56"/>
      <c r="N16" s="56"/>
    </row>
    <row r="17" spans="1:14" ht="49.5" customHeight="1">
      <c r="A17" s="118"/>
      <c r="B17" s="121"/>
      <c r="C17" s="118"/>
      <c r="D17" s="118"/>
      <c r="E17" s="118"/>
      <c r="F17" s="119"/>
      <c r="G17" s="117"/>
      <c r="H17" s="117"/>
      <c r="I17" s="117"/>
      <c r="J17" s="56"/>
      <c r="K17" s="56"/>
      <c r="L17" s="56"/>
      <c r="M17" s="56"/>
      <c r="N17" s="56"/>
    </row>
    <row r="18" spans="1:14" ht="12.75">
      <c r="A18" s="41" t="s">
        <v>357</v>
      </c>
      <c r="B18" s="41" t="s">
        <v>358</v>
      </c>
      <c r="C18" s="41" t="s">
        <v>359</v>
      </c>
      <c r="D18" s="41" t="s">
        <v>360</v>
      </c>
      <c r="E18" s="41" t="s">
        <v>285</v>
      </c>
      <c r="F18" s="66">
        <v>6</v>
      </c>
      <c r="G18" s="67">
        <v>7</v>
      </c>
      <c r="H18" s="67">
        <v>8</v>
      </c>
      <c r="I18" s="67">
        <v>9</v>
      </c>
      <c r="J18" s="56"/>
      <c r="K18" s="56"/>
      <c r="L18" s="56"/>
      <c r="M18" s="56"/>
      <c r="N18" s="56"/>
    </row>
    <row r="19" spans="1:14" ht="36">
      <c r="A19" s="42" t="s">
        <v>179</v>
      </c>
      <c r="B19" s="41" t="s">
        <v>180</v>
      </c>
      <c r="C19" s="68">
        <v>0</v>
      </c>
      <c r="D19" s="68">
        <v>0</v>
      </c>
      <c r="E19" s="41" t="s">
        <v>181</v>
      </c>
      <c r="F19" s="69">
        <v>0</v>
      </c>
      <c r="G19" s="70">
        <f>G20+G60+G67+G92+G97+G102+G107</f>
        <v>57033492.760000005</v>
      </c>
      <c r="H19" s="70">
        <f>H20+H60+H67+H92+H97+H102+H107</f>
        <v>52719420.76</v>
      </c>
      <c r="I19" s="71">
        <f>H19/G19*100</f>
        <v>92.43589723997117</v>
      </c>
      <c r="J19" s="56"/>
      <c r="K19" s="56"/>
      <c r="L19" s="56"/>
      <c r="M19" s="56"/>
      <c r="N19" s="56"/>
    </row>
    <row r="20" spans="1:14" ht="12.75">
      <c r="A20" s="43" t="s">
        <v>475</v>
      </c>
      <c r="B20" s="72" t="s">
        <v>180</v>
      </c>
      <c r="C20" s="73">
        <v>1</v>
      </c>
      <c r="D20" s="73" t="s">
        <v>182</v>
      </c>
      <c r="E20" s="72" t="s">
        <v>183</v>
      </c>
      <c r="F20" s="74">
        <v>0</v>
      </c>
      <c r="G20" s="75">
        <f>G21+G27+G30+G35</f>
        <v>39269800.760000005</v>
      </c>
      <c r="H20" s="75">
        <f>H21+H27+H35</f>
        <v>37129189.68</v>
      </c>
      <c r="I20" s="71">
        <f aca="true" t="shared" si="0" ref="I20:I83">H20/G20*100</f>
        <v>94.54896373658096</v>
      </c>
      <c r="J20" s="56"/>
      <c r="K20" s="56"/>
      <c r="L20" s="56"/>
      <c r="M20" s="56"/>
      <c r="N20" s="56"/>
    </row>
    <row r="21" spans="1:14" ht="72">
      <c r="A21" s="44" t="s">
        <v>478</v>
      </c>
      <c r="B21" s="72" t="s">
        <v>180</v>
      </c>
      <c r="C21" s="73">
        <v>1</v>
      </c>
      <c r="D21" s="73">
        <v>4</v>
      </c>
      <c r="E21" s="72" t="s">
        <v>183</v>
      </c>
      <c r="F21" s="74">
        <v>0</v>
      </c>
      <c r="G21" s="75">
        <f>G22</f>
        <v>20110270</v>
      </c>
      <c r="H21" s="75">
        <f>H22</f>
        <v>19801569.64</v>
      </c>
      <c r="I21" s="71">
        <f t="shared" si="0"/>
        <v>98.46496163403077</v>
      </c>
      <c r="J21" s="56"/>
      <c r="K21" s="56"/>
      <c r="L21" s="56"/>
      <c r="M21" s="56"/>
      <c r="N21" s="56"/>
    </row>
    <row r="22" spans="1:14" ht="60">
      <c r="A22" s="44" t="s">
        <v>185</v>
      </c>
      <c r="B22" s="72" t="s">
        <v>180</v>
      </c>
      <c r="C22" s="73">
        <v>1</v>
      </c>
      <c r="D22" s="73">
        <v>4</v>
      </c>
      <c r="E22" s="72" t="s">
        <v>186</v>
      </c>
      <c r="F22" s="74">
        <v>0</v>
      </c>
      <c r="G22" s="75">
        <f>G23+G25</f>
        <v>20110270</v>
      </c>
      <c r="H22" s="75">
        <f>H23+H25</f>
        <v>19801569.64</v>
      </c>
      <c r="I22" s="71">
        <f t="shared" si="0"/>
        <v>98.46496163403077</v>
      </c>
      <c r="J22" s="56"/>
      <c r="K22" s="56"/>
      <c r="L22" s="56"/>
      <c r="M22" s="56"/>
      <c r="N22" s="56"/>
    </row>
    <row r="23" spans="1:14" ht="12.75">
      <c r="A23" s="44" t="s">
        <v>170</v>
      </c>
      <c r="B23" s="72" t="s">
        <v>180</v>
      </c>
      <c r="C23" s="73" t="s">
        <v>184</v>
      </c>
      <c r="D23" s="73">
        <v>4</v>
      </c>
      <c r="E23" s="72" t="s">
        <v>187</v>
      </c>
      <c r="F23" s="74">
        <v>0</v>
      </c>
      <c r="G23" s="75">
        <f>G24</f>
        <v>18747300</v>
      </c>
      <c r="H23" s="75">
        <f>H24</f>
        <v>18438627.19</v>
      </c>
      <c r="I23" s="71">
        <f t="shared" si="0"/>
        <v>98.35350791847361</v>
      </c>
      <c r="J23" s="56"/>
      <c r="K23" s="56"/>
      <c r="L23" s="56"/>
      <c r="M23" s="56"/>
      <c r="N23" s="56"/>
    </row>
    <row r="24" spans="1:14" ht="24">
      <c r="A24" s="44" t="s">
        <v>169</v>
      </c>
      <c r="B24" s="72" t="s">
        <v>180</v>
      </c>
      <c r="C24" s="73" t="s">
        <v>184</v>
      </c>
      <c r="D24" s="73">
        <v>4</v>
      </c>
      <c r="E24" s="72" t="s">
        <v>187</v>
      </c>
      <c r="F24" s="74">
        <v>500</v>
      </c>
      <c r="G24" s="76">
        <v>18747300</v>
      </c>
      <c r="H24" s="75">
        <v>18438627.19</v>
      </c>
      <c r="I24" s="71">
        <f t="shared" si="0"/>
        <v>98.35350791847361</v>
      </c>
      <c r="J24" s="56"/>
      <c r="K24" s="56"/>
      <c r="L24" s="56"/>
      <c r="M24" s="56"/>
      <c r="N24" s="56"/>
    </row>
    <row r="25" spans="1:14" ht="48">
      <c r="A25" s="44" t="s">
        <v>361</v>
      </c>
      <c r="B25" s="72" t="s">
        <v>180</v>
      </c>
      <c r="C25" s="73" t="s">
        <v>184</v>
      </c>
      <c r="D25" s="73">
        <v>4</v>
      </c>
      <c r="E25" s="72" t="s">
        <v>188</v>
      </c>
      <c r="F25" s="74">
        <v>0</v>
      </c>
      <c r="G25" s="77">
        <f>G26</f>
        <v>1362970</v>
      </c>
      <c r="H25" s="77">
        <f>H26</f>
        <v>1362942.45</v>
      </c>
      <c r="I25" s="71">
        <f t="shared" si="0"/>
        <v>99.99797867891442</v>
      </c>
      <c r="J25" s="56"/>
      <c r="K25" s="56"/>
      <c r="L25" s="56"/>
      <c r="M25" s="56"/>
      <c r="N25" s="56"/>
    </row>
    <row r="26" spans="1:14" ht="24">
      <c r="A26" s="44" t="s">
        <v>169</v>
      </c>
      <c r="B26" s="72" t="s">
        <v>180</v>
      </c>
      <c r="C26" s="73" t="s">
        <v>184</v>
      </c>
      <c r="D26" s="73">
        <v>4</v>
      </c>
      <c r="E26" s="72" t="s">
        <v>188</v>
      </c>
      <c r="F26" s="74">
        <v>500</v>
      </c>
      <c r="G26" s="76">
        <v>1362970</v>
      </c>
      <c r="H26" s="56">
        <v>1362942.45</v>
      </c>
      <c r="I26" s="71">
        <f t="shared" si="0"/>
        <v>99.99797867891442</v>
      </c>
      <c r="J26" s="56"/>
      <c r="K26" s="56"/>
      <c r="L26" s="56"/>
      <c r="M26" s="56"/>
      <c r="N26" s="56"/>
    </row>
    <row r="27" spans="1:14" ht="24">
      <c r="A27" s="44" t="s">
        <v>171</v>
      </c>
      <c r="B27" s="73">
        <v>970</v>
      </c>
      <c r="C27" s="73">
        <v>1</v>
      </c>
      <c r="D27" s="72" t="s">
        <v>189</v>
      </c>
      <c r="E27" s="74" t="s">
        <v>190</v>
      </c>
      <c r="F27" s="78" t="s">
        <v>191</v>
      </c>
      <c r="G27" s="77">
        <f>G28</f>
        <v>7587.34</v>
      </c>
      <c r="H27" s="77">
        <f>H28</f>
        <v>4710</v>
      </c>
      <c r="I27" s="71">
        <f t="shared" si="0"/>
        <v>62.077091576230934</v>
      </c>
      <c r="J27" s="56"/>
      <c r="K27" s="56"/>
      <c r="L27" s="56"/>
      <c r="M27" s="56"/>
      <c r="N27" s="56"/>
    </row>
    <row r="28" spans="1:14" ht="72">
      <c r="A28" s="44" t="s">
        <v>362</v>
      </c>
      <c r="B28" s="73">
        <v>970</v>
      </c>
      <c r="C28" s="73">
        <v>1</v>
      </c>
      <c r="D28" s="72" t="s">
        <v>189</v>
      </c>
      <c r="E28" s="74" t="s">
        <v>192</v>
      </c>
      <c r="F28" s="78" t="s">
        <v>191</v>
      </c>
      <c r="G28" s="77">
        <f>G29</f>
        <v>7587.34</v>
      </c>
      <c r="H28" s="77">
        <f>H29</f>
        <v>4710</v>
      </c>
      <c r="I28" s="71">
        <f t="shared" si="0"/>
        <v>62.077091576230934</v>
      </c>
      <c r="J28" s="56"/>
      <c r="K28" s="56"/>
      <c r="L28" s="56"/>
      <c r="M28" s="56"/>
      <c r="N28" s="56"/>
    </row>
    <row r="29" spans="1:14" ht="24">
      <c r="A29" s="44" t="s">
        <v>169</v>
      </c>
      <c r="B29" s="73">
        <v>970</v>
      </c>
      <c r="C29" s="73">
        <v>1</v>
      </c>
      <c r="D29" s="72" t="s">
        <v>189</v>
      </c>
      <c r="E29" s="74" t="s">
        <v>192</v>
      </c>
      <c r="F29" s="79">
        <v>500</v>
      </c>
      <c r="G29" s="76">
        <v>7587.34</v>
      </c>
      <c r="H29" s="77">
        <v>4710</v>
      </c>
      <c r="I29" s="71">
        <f t="shared" si="0"/>
        <v>62.077091576230934</v>
      </c>
      <c r="J29" s="56"/>
      <c r="K29" s="56"/>
      <c r="L29" s="56"/>
      <c r="M29" s="56"/>
      <c r="N29" s="56"/>
    </row>
    <row r="30" spans="1:14" ht="12.75">
      <c r="A30" s="44" t="s">
        <v>480</v>
      </c>
      <c r="B30" s="72" t="s">
        <v>180</v>
      </c>
      <c r="C30" s="73" t="s">
        <v>184</v>
      </c>
      <c r="D30" s="73">
        <v>11</v>
      </c>
      <c r="E30" s="72" t="s">
        <v>183</v>
      </c>
      <c r="F30" s="74">
        <v>0</v>
      </c>
      <c r="G30" s="75">
        <f aca="true" t="shared" si="1" ref="G30:H32">G31</f>
        <v>300000</v>
      </c>
      <c r="H30" s="75">
        <f t="shared" si="1"/>
        <v>0</v>
      </c>
      <c r="I30" s="71">
        <f t="shared" si="0"/>
        <v>0</v>
      </c>
      <c r="J30" s="56"/>
      <c r="K30" s="56"/>
      <c r="L30" s="56"/>
      <c r="M30" s="56"/>
      <c r="N30" s="56"/>
    </row>
    <row r="31" spans="1:14" ht="12.75">
      <c r="A31" s="44" t="s">
        <v>480</v>
      </c>
      <c r="B31" s="72" t="s">
        <v>180</v>
      </c>
      <c r="C31" s="73" t="s">
        <v>184</v>
      </c>
      <c r="D31" s="73">
        <v>11</v>
      </c>
      <c r="E31" s="72" t="s">
        <v>195</v>
      </c>
      <c r="F31" s="74">
        <v>0</v>
      </c>
      <c r="G31" s="75">
        <f t="shared" si="1"/>
        <v>300000</v>
      </c>
      <c r="H31" s="75">
        <f t="shared" si="1"/>
        <v>0</v>
      </c>
      <c r="I31" s="71">
        <f t="shared" si="0"/>
        <v>0</v>
      </c>
      <c r="J31" s="56"/>
      <c r="K31" s="56"/>
      <c r="L31" s="56"/>
      <c r="M31" s="56"/>
      <c r="N31" s="56"/>
    </row>
    <row r="32" spans="1:14" ht="24">
      <c r="A32" s="44" t="s">
        <v>172</v>
      </c>
      <c r="B32" s="72" t="s">
        <v>180</v>
      </c>
      <c r="C32" s="73" t="s">
        <v>184</v>
      </c>
      <c r="D32" s="73">
        <v>11</v>
      </c>
      <c r="E32" s="72" t="s">
        <v>196</v>
      </c>
      <c r="F32" s="74">
        <v>0</v>
      </c>
      <c r="G32" s="75">
        <f t="shared" si="1"/>
        <v>300000</v>
      </c>
      <c r="H32" s="75">
        <f t="shared" si="1"/>
        <v>0</v>
      </c>
      <c r="I32" s="71">
        <f t="shared" si="0"/>
        <v>0</v>
      </c>
      <c r="J32" s="56"/>
      <c r="K32" s="56"/>
      <c r="L32" s="56"/>
      <c r="M32" s="56"/>
      <c r="N32" s="56"/>
    </row>
    <row r="33" spans="1:14" ht="24">
      <c r="A33" s="44" t="s">
        <v>197</v>
      </c>
      <c r="B33" s="72" t="s">
        <v>180</v>
      </c>
      <c r="C33" s="73">
        <v>1</v>
      </c>
      <c r="D33" s="73">
        <v>11</v>
      </c>
      <c r="E33" s="72" t="s">
        <v>198</v>
      </c>
      <c r="F33" s="74">
        <v>0</v>
      </c>
      <c r="G33" s="75">
        <f>G34</f>
        <v>300000</v>
      </c>
      <c r="H33" s="75">
        <f>H34</f>
        <v>0</v>
      </c>
      <c r="I33" s="71">
        <f t="shared" si="0"/>
        <v>0</v>
      </c>
      <c r="J33" s="56"/>
      <c r="K33" s="56"/>
      <c r="L33" s="56"/>
      <c r="M33" s="56"/>
      <c r="N33" s="56"/>
    </row>
    <row r="34" spans="1:14" ht="12.75">
      <c r="A34" s="44" t="s">
        <v>476</v>
      </c>
      <c r="B34" s="72" t="s">
        <v>180</v>
      </c>
      <c r="C34" s="73" t="s">
        <v>184</v>
      </c>
      <c r="D34" s="73">
        <v>11</v>
      </c>
      <c r="E34" s="72" t="s">
        <v>198</v>
      </c>
      <c r="F34" s="74">
        <v>13</v>
      </c>
      <c r="G34" s="76">
        <v>300000</v>
      </c>
      <c r="H34" s="75">
        <v>0</v>
      </c>
      <c r="I34" s="71">
        <f t="shared" si="0"/>
        <v>0</v>
      </c>
      <c r="J34" s="56"/>
      <c r="K34" s="56"/>
      <c r="L34" s="56"/>
      <c r="M34" s="56"/>
      <c r="N34" s="56"/>
    </row>
    <row r="35" spans="1:14" ht="24">
      <c r="A35" s="44" t="s">
        <v>481</v>
      </c>
      <c r="B35" s="72" t="s">
        <v>180</v>
      </c>
      <c r="C35" s="73" t="s">
        <v>184</v>
      </c>
      <c r="D35" s="73">
        <v>13</v>
      </c>
      <c r="E35" s="72" t="s">
        <v>199</v>
      </c>
      <c r="F35" s="74" t="s">
        <v>200</v>
      </c>
      <c r="G35" s="75">
        <f>G36+G41+G44+G47+G51+G53+G55+G58</f>
        <v>18851943.42</v>
      </c>
      <c r="H35" s="75">
        <f>H36+H41+H44+H47+H51+H53+H55</f>
        <v>17322910.04</v>
      </c>
      <c r="I35" s="71">
        <f t="shared" si="0"/>
        <v>91.88925329375934</v>
      </c>
      <c r="J35" s="56"/>
      <c r="K35" s="56"/>
      <c r="L35" s="56"/>
      <c r="M35" s="56"/>
      <c r="N35" s="56"/>
    </row>
    <row r="36" spans="1:14" ht="24">
      <c r="A36" s="44" t="s">
        <v>171</v>
      </c>
      <c r="B36" s="72" t="s">
        <v>180</v>
      </c>
      <c r="C36" s="73" t="s">
        <v>184</v>
      </c>
      <c r="D36" s="73">
        <v>13</v>
      </c>
      <c r="E36" s="49" t="s">
        <v>190</v>
      </c>
      <c r="F36" s="74" t="s">
        <v>200</v>
      </c>
      <c r="G36" s="75">
        <f>G37+G39</f>
        <v>1436000</v>
      </c>
      <c r="H36" s="75">
        <f>H37+H39</f>
        <v>1303372.6</v>
      </c>
      <c r="I36" s="71">
        <f t="shared" si="0"/>
        <v>90.7641086350975</v>
      </c>
      <c r="J36" s="56"/>
      <c r="K36" s="56"/>
      <c r="L36" s="56"/>
      <c r="M36" s="56"/>
      <c r="N36" s="56"/>
    </row>
    <row r="37" spans="1:14" ht="24">
      <c r="A37" s="44" t="s">
        <v>173</v>
      </c>
      <c r="B37" s="72" t="s">
        <v>180</v>
      </c>
      <c r="C37" s="73" t="s">
        <v>184</v>
      </c>
      <c r="D37" s="73">
        <v>13</v>
      </c>
      <c r="E37" s="49" t="s">
        <v>201</v>
      </c>
      <c r="F37" s="74">
        <v>0</v>
      </c>
      <c r="G37" s="75">
        <f>G38</f>
        <v>1150000</v>
      </c>
      <c r="H37" s="75">
        <f>H38</f>
        <v>1150000</v>
      </c>
      <c r="I37" s="71">
        <f t="shared" si="0"/>
        <v>100</v>
      </c>
      <c r="J37" s="56"/>
      <c r="K37" s="56"/>
      <c r="L37" s="56"/>
      <c r="M37" s="56"/>
      <c r="N37" s="56"/>
    </row>
    <row r="38" spans="1:14" ht="24">
      <c r="A38" s="44" t="s">
        <v>169</v>
      </c>
      <c r="B38" s="72" t="s">
        <v>180</v>
      </c>
      <c r="C38" s="73" t="s">
        <v>184</v>
      </c>
      <c r="D38" s="73">
        <v>13</v>
      </c>
      <c r="E38" s="49" t="s">
        <v>201</v>
      </c>
      <c r="F38" s="74">
        <v>500</v>
      </c>
      <c r="G38" s="76">
        <v>1150000</v>
      </c>
      <c r="H38" s="75">
        <v>1150000</v>
      </c>
      <c r="I38" s="71">
        <f t="shared" si="0"/>
        <v>100</v>
      </c>
      <c r="J38" s="56"/>
      <c r="K38" s="56"/>
      <c r="L38" s="56"/>
      <c r="M38" s="56"/>
      <c r="N38" s="56"/>
    </row>
    <row r="39" spans="1:14" ht="36">
      <c r="A39" s="44" t="s">
        <v>363</v>
      </c>
      <c r="B39" s="72" t="s">
        <v>180</v>
      </c>
      <c r="C39" s="73">
        <v>1</v>
      </c>
      <c r="D39" s="73">
        <v>13</v>
      </c>
      <c r="E39" s="49" t="s">
        <v>202</v>
      </c>
      <c r="F39" s="74">
        <v>0</v>
      </c>
      <c r="G39" s="75">
        <f>G40</f>
        <v>286000</v>
      </c>
      <c r="H39" s="75">
        <f>H40</f>
        <v>153372.6</v>
      </c>
      <c r="I39" s="71">
        <f t="shared" si="0"/>
        <v>53.62678321678322</v>
      </c>
      <c r="J39" s="56"/>
      <c r="K39" s="56"/>
      <c r="L39" s="56"/>
      <c r="M39" s="56"/>
      <c r="N39" s="56"/>
    </row>
    <row r="40" spans="1:14" ht="24">
      <c r="A40" s="44" t="s">
        <v>169</v>
      </c>
      <c r="B40" s="72" t="s">
        <v>180</v>
      </c>
      <c r="C40" s="73">
        <v>1</v>
      </c>
      <c r="D40" s="73">
        <v>13</v>
      </c>
      <c r="E40" s="49" t="s">
        <v>202</v>
      </c>
      <c r="F40" s="74">
        <v>500</v>
      </c>
      <c r="G40" s="76">
        <v>286000</v>
      </c>
      <c r="H40" s="75">
        <v>153372.6</v>
      </c>
      <c r="I40" s="71">
        <f t="shared" si="0"/>
        <v>53.62678321678322</v>
      </c>
      <c r="J40" s="56"/>
      <c r="K40" s="56"/>
      <c r="L40" s="56"/>
      <c r="M40" s="56"/>
      <c r="N40" s="56"/>
    </row>
    <row r="41" spans="1:14" ht="48">
      <c r="A41" s="44" t="s">
        <v>174</v>
      </c>
      <c r="B41" s="72" t="s">
        <v>180</v>
      </c>
      <c r="C41" s="73" t="s">
        <v>184</v>
      </c>
      <c r="D41" s="73">
        <v>13</v>
      </c>
      <c r="E41" s="49" t="s">
        <v>203</v>
      </c>
      <c r="F41" s="74">
        <v>0</v>
      </c>
      <c r="G41" s="77">
        <f>G42</f>
        <v>250000</v>
      </c>
      <c r="H41" s="77">
        <f>H42</f>
        <v>202243.64</v>
      </c>
      <c r="I41" s="71">
        <f t="shared" si="0"/>
        <v>80.897456</v>
      </c>
      <c r="J41" s="56"/>
      <c r="K41" s="56"/>
      <c r="L41" s="56"/>
      <c r="M41" s="56"/>
      <c r="N41" s="56"/>
    </row>
    <row r="42" spans="1:14" ht="48">
      <c r="A42" s="44" t="s">
        <v>204</v>
      </c>
      <c r="B42" s="72" t="s">
        <v>180</v>
      </c>
      <c r="C42" s="73" t="s">
        <v>184</v>
      </c>
      <c r="D42" s="73">
        <v>13</v>
      </c>
      <c r="E42" s="49" t="s">
        <v>205</v>
      </c>
      <c r="F42" s="74">
        <v>0</v>
      </c>
      <c r="G42" s="77">
        <f>G43</f>
        <v>250000</v>
      </c>
      <c r="H42" s="77">
        <f>H43</f>
        <v>202243.64</v>
      </c>
      <c r="I42" s="71">
        <f t="shared" si="0"/>
        <v>80.897456</v>
      </c>
      <c r="J42" s="56"/>
      <c r="K42" s="56"/>
      <c r="L42" s="56"/>
      <c r="M42" s="56"/>
      <c r="N42" s="56"/>
    </row>
    <row r="43" spans="1:14" ht="24">
      <c r="A43" s="44" t="s">
        <v>169</v>
      </c>
      <c r="B43" s="72" t="s">
        <v>180</v>
      </c>
      <c r="C43" s="73" t="s">
        <v>184</v>
      </c>
      <c r="D43" s="73">
        <v>13</v>
      </c>
      <c r="E43" s="49" t="s">
        <v>205</v>
      </c>
      <c r="F43" s="74">
        <v>500</v>
      </c>
      <c r="G43" s="80">
        <v>250000</v>
      </c>
      <c r="H43" s="77">
        <v>202243.64</v>
      </c>
      <c r="I43" s="71">
        <f t="shared" si="0"/>
        <v>80.897456</v>
      </c>
      <c r="J43" s="56"/>
      <c r="K43" s="56"/>
      <c r="L43" s="56"/>
      <c r="M43" s="56"/>
      <c r="N43" s="56"/>
    </row>
    <row r="44" spans="1:14" ht="48">
      <c r="A44" s="44" t="s">
        <v>175</v>
      </c>
      <c r="B44" s="72" t="s">
        <v>180</v>
      </c>
      <c r="C44" s="73" t="s">
        <v>184</v>
      </c>
      <c r="D44" s="73">
        <v>13</v>
      </c>
      <c r="E44" s="49" t="s">
        <v>206</v>
      </c>
      <c r="F44" s="74">
        <v>0</v>
      </c>
      <c r="G44" s="75">
        <f>G45</f>
        <v>1137367</v>
      </c>
      <c r="H44" s="75">
        <f>H45</f>
        <v>1079622</v>
      </c>
      <c r="I44" s="71">
        <f t="shared" si="0"/>
        <v>94.92292285603503</v>
      </c>
      <c r="J44" s="56"/>
      <c r="K44" s="56"/>
      <c r="L44" s="56"/>
      <c r="M44" s="56"/>
      <c r="N44" s="56"/>
    </row>
    <row r="45" spans="1:14" ht="24">
      <c r="A45" s="44" t="s">
        <v>176</v>
      </c>
      <c r="B45" s="72" t="s">
        <v>180</v>
      </c>
      <c r="C45" s="73" t="s">
        <v>184</v>
      </c>
      <c r="D45" s="73">
        <v>13</v>
      </c>
      <c r="E45" s="49" t="s">
        <v>207</v>
      </c>
      <c r="F45" s="74">
        <v>0</v>
      </c>
      <c r="G45" s="75">
        <f>G46</f>
        <v>1137367</v>
      </c>
      <c r="H45" s="75">
        <f>H46</f>
        <v>1079622</v>
      </c>
      <c r="I45" s="71">
        <f t="shared" si="0"/>
        <v>94.92292285603503</v>
      </c>
      <c r="J45" s="56"/>
      <c r="K45" s="56"/>
      <c r="L45" s="56"/>
      <c r="M45" s="56"/>
      <c r="N45" s="56"/>
    </row>
    <row r="46" spans="1:14" ht="24">
      <c r="A46" s="44" t="s">
        <v>169</v>
      </c>
      <c r="B46" s="72" t="s">
        <v>180</v>
      </c>
      <c r="C46" s="73" t="s">
        <v>184</v>
      </c>
      <c r="D46" s="73">
        <v>13</v>
      </c>
      <c r="E46" s="49" t="s">
        <v>207</v>
      </c>
      <c r="F46" s="74">
        <v>500</v>
      </c>
      <c r="G46" s="76">
        <v>1137367</v>
      </c>
      <c r="H46" s="75">
        <v>1079622</v>
      </c>
      <c r="I46" s="71">
        <f t="shared" si="0"/>
        <v>94.92292285603503</v>
      </c>
      <c r="J46" s="56"/>
      <c r="K46" s="56"/>
      <c r="L46" s="56"/>
      <c r="M46" s="56"/>
      <c r="N46" s="56"/>
    </row>
    <row r="47" spans="1:14" ht="24">
      <c r="A47" s="44" t="s">
        <v>208</v>
      </c>
      <c r="B47" s="72" t="s">
        <v>180</v>
      </c>
      <c r="C47" s="73" t="s">
        <v>184</v>
      </c>
      <c r="D47" s="73">
        <v>13</v>
      </c>
      <c r="E47" s="72" t="s">
        <v>209</v>
      </c>
      <c r="F47" s="74">
        <v>0</v>
      </c>
      <c r="G47" s="77">
        <f>G48</f>
        <v>14435376.42</v>
      </c>
      <c r="H47" s="77">
        <f>H48</f>
        <v>13286671.8</v>
      </c>
      <c r="I47" s="71">
        <f t="shared" si="0"/>
        <v>92.04243390280779</v>
      </c>
      <c r="J47" s="56"/>
      <c r="K47" s="56"/>
      <c r="L47" s="56"/>
      <c r="M47" s="56"/>
      <c r="N47" s="56"/>
    </row>
    <row r="48" spans="1:14" ht="24">
      <c r="A48" s="44" t="s">
        <v>177</v>
      </c>
      <c r="B48" s="72" t="s">
        <v>180</v>
      </c>
      <c r="C48" s="73" t="s">
        <v>184</v>
      </c>
      <c r="D48" s="73">
        <v>13</v>
      </c>
      <c r="E48" s="72" t="s">
        <v>210</v>
      </c>
      <c r="F48" s="74">
        <v>0</v>
      </c>
      <c r="G48" s="77">
        <f>G49</f>
        <v>14435376.42</v>
      </c>
      <c r="H48" s="77">
        <f>H49</f>
        <v>13286671.8</v>
      </c>
      <c r="I48" s="71">
        <f t="shared" si="0"/>
        <v>92.04243390280779</v>
      </c>
      <c r="J48" s="56"/>
      <c r="K48" s="56"/>
      <c r="L48" s="56"/>
      <c r="M48" s="56"/>
      <c r="N48" s="56"/>
    </row>
    <row r="49" spans="1:14" ht="24">
      <c r="A49" s="44" t="s">
        <v>286</v>
      </c>
      <c r="B49" s="72" t="s">
        <v>180</v>
      </c>
      <c r="C49" s="73" t="s">
        <v>184</v>
      </c>
      <c r="D49" s="73">
        <v>13</v>
      </c>
      <c r="E49" s="72" t="s">
        <v>210</v>
      </c>
      <c r="F49" s="74">
        <v>1</v>
      </c>
      <c r="G49" s="80">
        <v>14435376.42</v>
      </c>
      <c r="H49" s="77">
        <v>13286671.8</v>
      </c>
      <c r="I49" s="71">
        <f t="shared" si="0"/>
        <v>92.04243390280779</v>
      </c>
      <c r="J49" s="56"/>
      <c r="K49" s="56"/>
      <c r="L49" s="56"/>
      <c r="M49" s="56"/>
      <c r="N49" s="56"/>
    </row>
    <row r="50" spans="1:14" ht="24">
      <c r="A50" s="44" t="s">
        <v>295</v>
      </c>
      <c r="B50" s="72" t="s">
        <v>180</v>
      </c>
      <c r="C50" s="73" t="s">
        <v>184</v>
      </c>
      <c r="D50" s="73">
        <v>13</v>
      </c>
      <c r="E50" s="72" t="s">
        <v>211</v>
      </c>
      <c r="F50" s="74">
        <v>0</v>
      </c>
      <c r="G50" s="76">
        <v>0</v>
      </c>
      <c r="H50" s="75">
        <v>0</v>
      </c>
      <c r="I50" s="71">
        <v>0</v>
      </c>
      <c r="J50" s="56"/>
      <c r="K50" s="56"/>
      <c r="L50" s="56"/>
      <c r="M50" s="56"/>
      <c r="N50" s="56"/>
    </row>
    <row r="51" spans="1:14" ht="60">
      <c r="A51" s="44" t="s">
        <v>364</v>
      </c>
      <c r="B51" s="72" t="s">
        <v>180</v>
      </c>
      <c r="C51" s="73" t="s">
        <v>184</v>
      </c>
      <c r="D51" s="73">
        <v>13</v>
      </c>
      <c r="E51" s="72" t="s">
        <v>212</v>
      </c>
      <c r="F51" s="74">
        <v>0</v>
      </c>
      <c r="G51" s="77">
        <f>G52</f>
        <v>443000</v>
      </c>
      <c r="H51" s="77">
        <f>H52</f>
        <v>443000</v>
      </c>
      <c r="I51" s="71">
        <f t="shared" si="0"/>
        <v>100</v>
      </c>
      <c r="J51" s="56"/>
      <c r="K51" s="56"/>
      <c r="L51" s="56"/>
      <c r="M51" s="56"/>
      <c r="N51" s="56"/>
    </row>
    <row r="52" spans="1:14" ht="24">
      <c r="A52" s="44" t="s">
        <v>169</v>
      </c>
      <c r="B52" s="72" t="s">
        <v>180</v>
      </c>
      <c r="C52" s="73" t="s">
        <v>184</v>
      </c>
      <c r="D52" s="73">
        <v>13</v>
      </c>
      <c r="E52" s="72" t="s">
        <v>212</v>
      </c>
      <c r="F52" s="74">
        <v>500</v>
      </c>
      <c r="G52" s="76">
        <v>443000</v>
      </c>
      <c r="H52" s="77">
        <v>443000</v>
      </c>
      <c r="I52" s="71">
        <f t="shared" si="0"/>
        <v>100</v>
      </c>
      <c r="J52" s="56"/>
      <c r="K52" s="56"/>
      <c r="L52" s="56"/>
      <c r="M52" s="56"/>
      <c r="N52" s="56"/>
    </row>
    <row r="53" spans="1:14" ht="72">
      <c r="A53" s="44" t="s">
        <v>213</v>
      </c>
      <c r="B53" s="72" t="s">
        <v>180</v>
      </c>
      <c r="C53" s="73" t="s">
        <v>184</v>
      </c>
      <c r="D53" s="73">
        <v>13</v>
      </c>
      <c r="E53" s="72" t="s">
        <v>214</v>
      </c>
      <c r="F53" s="74">
        <v>0</v>
      </c>
      <c r="G53" s="75">
        <f>G54</f>
        <v>450000</v>
      </c>
      <c r="H53" s="75">
        <f>H54</f>
        <v>450000</v>
      </c>
      <c r="I53" s="71">
        <f t="shared" si="0"/>
        <v>100</v>
      </c>
      <c r="J53" s="56"/>
      <c r="K53" s="56"/>
      <c r="L53" s="56"/>
      <c r="M53" s="56"/>
      <c r="N53" s="56"/>
    </row>
    <row r="54" spans="1:14" ht="24">
      <c r="A54" s="44" t="s">
        <v>169</v>
      </c>
      <c r="B54" s="72" t="s">
        <v>180</v>
      </c>
      <c r="C54" s="73" t="s">
        <v>184</v>
      </c>
      <c r="D54" s="73">
        <v>13</v>
      </c>
      <c r="E54" s="72" t="s">
        <v>214</v>
      </c>
      <c r="F54" s="74">
        <v>500</v>
      </c>
      <c r="G54" s="76">
        <v>450000</v>
      </c>
      <c r="H54" s="75">
        <v>450000</v>
      </c>
      <c r="I54" s="71">
        <f t="shared" si="0"/>
        <v>100</v>
      </c>
      <c r="J54" s="56"/>
      <c r="K54" s="56"/>
      <c r="L54" s="56"/>
      <c r="M54" s="56"/>
      <c r="N54" s="56"/>
    </row>
    <row r="55" spans="1:14" ht="48">
      <c r="A55" s="45" t="s">
        <v>365</v>
      </c>
      <c r="B55" s="72" t="s">
        <v>180</v>
      </c>
      <c r="C55" s="73" t="s">
        <v>184</v>
      </c>
      <c r="D55" s="73">
        <v>13</v>
      </c>
      <c r="E55" s="72" t="s">
        <v>215</v>
      </c>
      <c r="F55" s="74">
        <v>0</v>
      </c>
      <c r="G55" s="75">
        <f>G56</f>
        <v>558000</v>
      </c>
      <c r="H55" s="75">
        <f>H56</f>
        <v>558000</v>
      </c>
      <c r="I55" s="71">
        <f t="shared" si="0"/>
        <v>100</v>
      </c>
      <c r="J55" s="56"/>
      <c r="K55" s="56"/>
      <c r="L55" s="56"/>
      <c r="M55" s="56"/>
      <c r="N55" s="56"/>
    </row>
    <row r="56" spans="1:14" ht="24">
      <c r="A56" s="44" t="s">
        <v>169</v>
      </c>
      <c r="B56" s="72" t="s">
        <v>180</v>
      </c>
      <c r="C56" s="73" t="s">
        <v>184</v>
      </c>
      <c r="D56" s="73">
        <v>13</v>
      </c>
      <c r="E56" s="72" t="s">
        <v>215</v>
      </c>
      <c r="F56" s="74">
        <v>500</v>
      </c>
      <c r="G56" s="76">
        <v>558000</v>
      </c>
      <c r="H56" s="75">
        <v>558000</v>
      </c>
      <c r="I56" s="71">
        <f t="shared" si="0"/>
        <v>100</v>
      </c>
      <c r="J56" s="56"/>
      <c r="K56" s="56"/>
      <c r="L56" s="56"/>
      <c r="M56" s="56"/>
      <c r="N56" s="56"/>
    </row>
    <row r="57" spans="1:14" ht="12.75">
      <c r="A57" s="46" t="s">
        <v>226</v>
      </c>
      <c r="B57" s="72" t="s">
        <v>180</v>
      </c>
      <c r="C57" s="73">
        <v>1</v>
      </c>
      <c r="D57" s="73">
        <v>13</v>
      </c>
      <c r="E57" s="72" t="s">
        <v>218</v>
      </c>
      <c r="F57" s="74">
        <v>0</v>
      </c>
      <c r="G57" s="75">
        <f>G58</f>
        <v>142200</v>
      </c>
      <c r="H57" s="75">
        <f>H58</f>
        <v>0</v>
      </c>
      <c r="I57" s="71">
        <f t="shared" si="0"/>
        <v>0</v>
      </c>
      <c r="J57" s="56"/>
      <c r="K57" s="56"/>
      <c r="L57" s="56"/>
      <c r="M57" s="56"/>
      <c r="N57" s="56"/>
    </row>
    <row r="58" spans="1:14" ht="48">
      <c r="A58" s="44" t="s">
        <v>366</v>
      </c>
      <c r="B58" s="72" t="s">
        <v>180</v>
      </c>
      <c r="C58" s="73">
        <v>1</v>
      </c>
      <c r="D58" s="73">
        <v>13</v>
      </c>
      <c r="E58" s="72" t="s">
        <v>367</v>
      </c>
      <c r="F58" s="74">
        <v>0</v>
      </c>
      <c r="G58" s="75">
        <f>G59</f>
        <v>142200</v>
      </c>
      <c r="H58" s="75">
        <f>H59</f>
        <v>0</v>
      </c>
      <c r="I58" s="71">
        <f t="shared" si="0"/>
        <v>0</v>
      </c>
      <c r="J58" s="56"/>
      <c r="K58" s="56"/>
      <c r="L58" s="56"/>
      <c r="M58" s="56"/>
      <c r="N58" s="56"/>
    </row>
    <row r="59" spans="1:14" ht="24">
      <c r="A59" s="44" t="s">
        <v>169</v>
      </c>
      <c r="B59" s="72" t="s">
        <v>180</v>
      </c>
      <c r="C59" s="73">
        <v>1</v>
      </c>
      <c r="D59" s="73">
        <v>13</v>
      </c>
      <c r="E59" s="72" t="s">
        <v>367</v>
      </c>
      <c r="F59" s="74">
        <v>1</v>
      </c>
      <c r="G59" s="76">
        <v>142200</v>
      </c>
      <c r="H59" s="75">
        <v>0</v>
      </c>
      <c r="I59" s="71">
        <f t="shared" si="0"/>
        <v>0</v>
      </c>
      <c r="J59" s="56"/>
      <c r="K59" s="56"/>
      <c r="L59" s="56"/>
      <c r="M59" s="56"/>
      <c r="N59" s="56"/>
    </row>
    <row r="60" spans="1:14" ht="48">
      <c r="A60" s="44" t="s">
        <v>368</v>
      </c>
      <c r="B60" s="72" t="s">
        <v>180</v>
      </c>
      <c r="C60" s="73">
        <v>3</v>
      </c>
      <c r="D60" s="73">
        <v>9</v>
      </c>
      <c r="E60" s="72" t="s">
        <v>183</v>
      </c>
      <c r="F60" s="74">
        <v>0</v>
      </c>
      <c r="G60" s="75">
        <f>G61+G64</f>
        <v>300000</v>
      </c>
      <c r="H60" s="75">
        <f>H61+H64</f>
        <v>147694.44</v>
      </c>
      <c r="I60" s="71">
        <f t="shared" si="0"/>
        <v>49.23148</v>
      </c>
      <c r="J60" s="56"/>
      <c r="K60" s="56"/>
      <c r="L60" s="56"/>
      <c r="M60" s="56"/>
      <c r="N60" s="56"/>
    </row>
    <row r="61" spans="1:14" ht="48">
      <c r="A61" s="44" t="s">
        <v>369</v>
      </c>
      <c r="B61" s="72" t="s">
        <v>180</v>
      </c>
      <c r="C61" s="73">
        <v>3</v>
      </c>
      <c r="D61" s="73">
        <v>9</v>
      </c>
      <c r="E61" s="72" t="s">
        <v>370</v>
      </c>
      <c r="F61" s="74">
        <v>0</v>
      </c>
      <c r="G61" s="75">
        <f>G62</f>
        <v>150000</v>
      </c>
      <c r="H61" s="75">
        <f>H62</f>
        <v>0</v>
      </c>
      <c r="I61" s="71">
        <f t="shared" si="0"/>
        <v>0</v>
      </c>
      <c r="J61" s="56"/>
      <c r="K61" s="56"/>
      <c r="L61" s="56"/>
      <c r="M61" s="56"/>
      <c r="N61" s="56"/>
    </row>
    <row r="62" spans="1:14" ht="60">
      <c r="A62" s="47" t="s">
        <v>371</v>
      </c>
      <c r="B62" s="72" t="s">
        <v>180</v>
      </c>
      <c r="C62" s="73">
        <v>3</v>
      </c>
      <c r="D62" s="73">
        <v>9</v>
      </c>
      <c r="E62" s="72" t="s">
        <v>372</v>
      </c>
      <c r="F62" s="74">
        <v>0</v>
      </c>
      <c r="G62" s="75">
        <f>G63</f>
        <v>150000</v>
      </c>
      <c r="H62" s="75">
        <f>H63</f>
        <v>0</v>
      </c>
      <c r="I62" s="71">
        <f t="shared" si="0"/>
        <v>0</v>
      </c>
      <c r="J62" s="56"/>
      <c r="K62" s="56"/>
      <c r="L62" s="56"/>
      <c r="M62" s="56"/>
      <c r="N62" s="56"/>
    </row>
    <row r="63" spans="1:14" ht="24">
      <c r="A63" s="44" t="s">
        <v>169</v>
      </c>
      <c r="B63" s="72" t="s">
        <v>180</v>
      </c>
      <c r="C63" s="73">
        <v>3</v>
      </c>
      <c r="D63" s="73">
        <v>9</v>
      </c>
      <c r="E63" s="72" t="s">
        <v>372</v>
      </c>
      <c r="F63" s="74">
        <v>500</v>
      </c>
      <c r="G63" s="76">
        <v>150000</v>
      </c>
      <c r="H63" s="75">
        <v>0</v>
      </c>
      <c r="I63" s="71">
        <f t="shared" si="0"/>
        <v>0</v>
      </c>
      <c r="J63" s="56"/>
      <c r="K63" s="56"/>
      <c r="L63" s="56"/>
      <c r="M63" s="56"/>
      <c r="N63" s="56"/>
    </row>
    <row r="64" spans="1:14" ht="24">
      <c r="A64" s="44" t="s">
        <v>373</v>
      </c>
      <c r="B64" s="72" t="s">
        <v>180</v>
      </c>
      <c r="C64" s="73">
        <v>3</v>
      </c>
      <c r="D64" s="73">
        <v>9</v>
      </c>
      <c r="E64" s="72" t="s">
        <v>374</v>
      </c>
      <c r="F64" s="74">
        <v>0</v>
      </c>
      <c r="G64" s="75">
        <f>G65</f>
        <v>150000</v>
      </c>
      <c r="H64" s="75">
        <f>H65</f>
        <v>147694.44</v>
      </c>
      <c r="I64" s="71">
        <f t="shared" si="0"/>
        <v>98.46296</v>
      </c>
      <c r="J64" s="56"/>
      <c r="K64" s="56"/>
      <c r="L64" s="56"/>
      <c r="M64" s="56"/>
      <c r="N64" s="56"/>
    </row>
    <row r="65" spans="1:14" ht="48">
      <c r="A65" s="48" t="s">
        <v>375</v>
      </c>
      <c r="B65" s="72" t="s">
        <v>180</v>
      </c>
      <c r="C65" s="73">
        <v>3</v>
      </c>
      <c r="D65" s="73">
        <v>9</v>
      </c>
      <c r="E65" s="72" t="s">
        <v>376</v>
      </c>
      <c r="F65" s="74">
        <v>0</v>
      </c>
      <c r="G65" s="75">
        <f>G66</f>
        <v>150000</v>
      </c>
      <c r="H65" s="75">
        <f>H66</f>
        <v>147694.44</v>
      </c>
      <c r="I65" s="71">
        <f t="shared" si="0"/>
        <v>98.46296</v>
      </c>
      <c r="J65" s="56"/>
      <c r="K65" s="56"/>
      <c r="L65" s="56"/>
      <c r="M65" s="56"/>
      <c r="N65" s="56"/>
    </row>
    <row r="66" spans="1:14" ht="24">
      <c r="A66" s="44" t="s">
        <v>169</v>
      </c>
      <c r="B66" s="72" t="s">
        <v>180</v>
      </c>
      <c r="C66" s="73">
        <v>3</v>
      </c>
      <c r="D66" s="73">
        <v>9</v>
      </c>
      <c r="E66" s="72" t="s">
        <v>376</v>
      </c>
      <c r="F66" s="74">
        <v>500</v>
      </c>
      <c r="G66" s="76">
        <v>150000</v>
      </c>
      <c r="H66" s="75">
        <v>147694.44</v>
      </c>
      <c r="I66" s="71">
        <f t="shared" si="0"/>
        <v>98.46296</v>
      </c>
      <c r="J66" s="56"/>
      <c r="K66" s="56"/>
      <c r="L66" s="56"/>
      <c r="M66" s="56"/>
      <c r="N66" s="56"/>
    </row>
    <row r="67" spans="1:14" ht="12.75">
      <c r="A67" s="49" t="s">
        <v>216</v>
      </c>
      <c r="B67" s="72" t="s">
        <v>180</v>
      </c>
      <c r="C67" s="73">
        <v>4</v>
      </c>
      <c r="D67" s="73">
        <v>12</v>
      </c>
      <c r="E67" s="72" t="s">
        <v>183</v>
      </c>
      <c r="F67" s="74">
        <v>0</v>
      </c>
      <c r="G67" s="75">
        <f>G68+G71+G74+G77</f>
        <v>16163072</v>
      </c>
      <c r="H67" s="75">
        <f>H68+H71+H74+H77</f>
        <v>14147020.33</v>
      </c>
      <c r="I67" s="71">
        <f t="shared" si="0"/>
        <v>87.52680387738174</v>
      </c>
      <c r="J67" s="56"/>
      <c r="K67" s="56"/>
      <c r="L67" s="56"/>
      <c r="M67" s="56"/>
      <c r="N67" s="56"/>
    </row>
    <row r="68" spans="1:14" ht="36">
      <c r="A68" s="48" t="s">
        <v>377</v>
      </c>
      <c r="B68" s="72" t="s">
        <v>180</v>
      </c>
      <c r="C68" s="73">
        <v>4</v>
      </c>
      <c r="D68" s="73">
        <v>12</v>
      </c>
      <c r="E68" s="81" t="s">
        <v>378</v>
      </c>
      <c r="F68" s="74">
        <v>0</v>
      </c>
      <c r="G68" s="75">
        <f>G69</f>
        <v>5446252</v>
      </c>
      <c r="H68" s="75">
        <f>H69</f>
        <v>5446252</v>
      </c>
      <c r="I68" s="71">
        <f t="shared" si="0"/>
        <v>100</v>
      </c>
      <c r="J68" s="56"/>
      <c r="K68" s="56"/>
      <c r="L68" s="56"/>
      <c r="M68" s="56"/>
      <c r="N68" s="56"/>
    </row>
    <row r="69" spans="1:14" ht="24">
      <c r="A69" s="47" t="s">
        <v>379</v>
      </c>
      <c r="B69" s="72" t="s">
        <v>180</v>
      </c>
      <c r="C69" s="73">
        <v>4</v>
      </c>
      <c r="D69" s="73">
        <v>12</v>
      </c>
      <c r="E69" s="72" t="s">
        <v>380</v>
      </c>
      <c r="F69" s="74">
        <v>0</v>
      </c>
      <c r="G69" s="75">
        <f>G70</f>
        <v>5446252</v>
      </c>
      <c r="H69" s="75">
        <f>H70</f>
        <v>5446252</v>
      </c>
      <c r="I69" s="71">
        <f t="shared" si="0"/>
        <v>100</v>
      </c>
      <c r="J69" s="56"/>
      <c r="K69" s="56"/>
      <c r="L69" s="56"/>
      <c r="M69" s="56"/>
      <c r="N69" s="56"/>
    </row>
    <row r="70" spans="1:14" ht="24">
      <c r="A70" s="44" t="s">
        <v>169</v>
      </c>
      <c r="B70" s="72" t="s">
        <v>180</v>
      </c>
      <c r="C70" s="73">
        <v>4</v>
      </c>
      <c r="D70" s="73">
        <v>12</v>
      </c>
      <c r="E70" s="72" t="s">
        <v>380</v>
      </c>
      <c r="F70" s="74">
        <v>500</v>
      </c>
      <c r="G70" s="76">
        <v>5446252</v>
      </c>
      <c r="H70" s="75">
        <v>5446252</v>
      </c>
      <c r="I70" s="71">
        <f t="shared" si="0"/>
        <v>100</v>
      </c>
      <c r="J70" s="56"/>
      <c r="K70" s="56"/>
      <c r="L70" s="56"/>
      <c r="M70" s="56"/>
      <c r="N70" s="56"/>
    </row>
    <row r="71" spans="1:14" ht="24">
      <c r="A71" s="44" t="s">
        <v>217</v>
      </c>
      <c r="B71" s="72" t="s">
        <v>180</v>
      </c>
      <c r="C71" s="73">
        <v>4</v>
      </c>
      <c r="D71" s="73">
        <v>12</v>
      </c>
      <c r="E71" s="72" t="s">
        <v>381</v>
      </c>
      <c r="F71" s="74">
        <v>0</v>
      </c>
      <c r="G71" s="75">
        <f>G72</f>
        <v>400000</v>
      </c>
      <c r="H71" s="75">
        <f>H72</f>
        <v>400000</v>
      </c>
      <c r="I71" s="71">
        <f t="shared" si="0"/>
        <v>100</v>
      </c>
      <c r="J71" s="56"/>
      <c r="K71" s="56"/>
      <c r="L71" s="56"/>
      <c r="M71" s="56"/>
      <c r="N71" s="56"/>
    </row>
    <row r="72" spans="1:14" ht="24">
      <c r="A72" s="44" t="s">
        <v>382</v>
      </c>
      <c r="B72" s="72" t="s">
        <v>180</v>
      </c>
      <c r="C72" s="73">
        <v>4</v>
      </c>
      <c r="D72" s="73">
        <v>12</v>
      </c>
      <c r="E72" s="72" t="s">
        <v>383</v>
      </c>
      <c r="F72" s="74">
        <v>0</v>
      </c>
      <c r="G72" s="75">
        <f>G73</f>
        <v>400000</v>
      </c>
      <c r="H72" s="75">
        <f>H73</f>
        <v>400000</v>
      </c>
      <c r="I72" s="71">
        <f t="shared" si="0"/>
        <v>100</v>
      </c>
      <c r="J72" s="56"/>
      <c r="K72" s="56"/>
      <c r="L72" s="56"/>
      <c r="M72" s="56"/>
      <c r="N72" s="56"/>
    </row>
    <row r="73" spans="1:14" ht="12.75">
      <c r="A73" s="44" t="s">
        <v>178</v>
      </c>
      <c r="B73" s="72" t="s">
        <v>180</v>
      </c>
      <c r="C73" s="73">
        <v>4</v>
      </c>
      <c r="D73" s="73">
        <v>12</v>
      </c>
      <c r="E73" s="72" t="s">
        <v>383</v>
      </c>
      <c r="F73" s="74">
        <v>6</v>
      </c>
      <c r="G73" s="76">
        <v>400000</v>
      </c>
      <c r="H73" s="75">
        <v>400000</v>
      </c>
      <c r="I73" s="71">
        <f t="shared" si="0"/>
        <v>100</v>
      </c>
      <c r="J73" s="56"/>
      <c r="K73" s="56"/>
      <c r="L73" s="56"/>
      <c r="M73" s="56"/>
      <c r="N73" s="56"/>
    </row>
    <row r="74" spans="1:14" ht="24">
      <c r="A74" s="44" t="s">
        <v>250</v>
      </c>
      <c r="B74" s="72" t="s">
        <v>180</v>
      </c>
      <c r="C74" s="73">
        <v>4</v>
      </c>
      <c r="D74" s="73">
        <v>12</v>
      </c>
      <c r="E74" s="72" t="s">
        <v>384</v>
      </c>
      <c r="F74" s="74">
        <v>0</v>
      </c>
      <c r="G74" s="75">
        <f>G75</f>
        <v>100000</v>
      </c>
      <c r="H74" s="75">
        <f>H75</f>
        <v>100000</v>
      </c>
      <c r="I74" s="71">
        <f t="shared" si="0"/>
        <v>100</v>
      </c>
      <c r="J74" s="56"/>
      <c r="K74" s="56"/>
      <c r="L74" s="56"/>
      <c r="M74" s="56"/>
      <c r="N74" s="56"/>
    </row>
    <row r="75" spans="1:14" ht="36">
      <c r="A75" s="44" t="s">
        <v>385</v>
      </c>
      <c r="B75" s="72" t="s">
        <v>180</v>
      </c>
      <c r="C75" s="73">
        <v>4</v>
      </c>
      <c r="D75" s="73">
        <v>12</v>
      </c>
      <c r="E75" s="72" t="s">
        <v>386</v>
      </c>
      <c r="F75" s="74">
        <v>0</v>
      </c>
      <c r="G75" s="75">
        <f>G76</f>
        <v>100000</v>
      </c>
      <c r="H75" s="75">
        <f>H76</f>
        <v>100000</v>
      </c>
      <c r="I75" s="71">
        <f t="shared" si="0"/>
        <v>100</v>
      </c>
      <c r="J75" s="56"/>
      <c r="K75" s="56"/>
      <c r="L75" s="56"/>
      <c r="M75" s="56"/>
      <c r="N75" s="56"/>
    </row>
    <row r="76" spans="1:14" ht="12.75">
      <c r="A76" s="44" t="s">
        <v>178</v>
      </c>
      <c r="B76" s="72" t="s">
        <v>180</v>
      </c>
      <c r="C76" s="73">
        <v>4</v>
      </c>
      <c r="D76" s="73">
        <v>12</v>
      </c>
      <c r="E76" s="72" t="s">
        <v>386</v>
      </c>
      <c r="F76" s="74">
        <v>6</v>
      </c>
      <c r="G76" s="76">
        <v>100000</v>
      </c>
      <c r="H76" s="75">
        <v>100000</v>
      </c>
      <c r="I76" s="71">
        <f t="shared" si="0"/>
        <v>100</v>
      </c>
      <c r="J76" s="56"/>
      <c r="K76" s="56"/>
      <c r="L76" s="56"/>
      <c r="M76" s="56"/>
      <c r="N76" s="56"/>
    </row>
    <row r="77" spans="1:14" ht="12.75">
      <c r="A77" s="46" t="s">
        <v>226</v>
      </c>
      <c r="B77" s="72" t="s">
        <v>180</v>
      </c>
      <c r="C77" s="73">
        <v>4</v>
      </c>
      <c r="D77" s="73">
        <v>12</v>
      </c>
      <c r="E77" s="72" t="s">
        <v>218</v>
      </c>
      <c r="F77" s="74">
        <v>0</v>
      </c>
      <c r="G77" s="75">
        <f>G78+G80+G82+G84+G86+G88+G90</f>
        <v>10216820</v>
      </c>
      <c r="H77" s="75">
        <f>H78+H80+H82+H84+H86+H88+H90</f>
        <v>8200768.33</v>
      </c>
      <c r="I77" s="71">
        <f t="shared" si="0"/>
        <v>80.26732711352456</v>
      </c>
      <c r="J77" s="56"/>
      <c r="K77" s="56"/>
      <c r="L77" s="56"/>
      <c r="M77" s="56"/>
      <c r="N77" s="56"/>
    </row>
    <row r="78" spans="1:14" ht="72">
      <c r="A78" s="44" t="s">
        <v>387</v>
      </c>
      <c r="B78" s="72" t="s">
        <v>180</v>
      </c>
      <c r="C78" s="73">
        <v>4</v>
      </c>
      <c r="D78" s="73">
        <v>12</v>
      </c>
      <c r="E78" s="72" t="s">
        <v>219</v>
      </c>
      <c r="F78" s="74">
        <v>0</v>
      </c>
      <c r="G78" s="75">
        <f>G79</f>
        <v>100000</v>
      </c>
      <c r="H78" s="75">
        <f>H79</f>
        <v>100000</v>
      </c>
      <c r="I78" s="71">
        <f t="shared" si="0"/>
        <v>100</v>
      </c>
      <c r="J78" s="56"/>
      <c r="K78" s="56"/>
      <c r="L78" s="56"/>
      <c r="M78" s="56"/>
      <c r="N78" s="56"/>
    </row>
    <row r="79" spans="1:14" ht="12.75">
      <c r="A79" s="44" t="s">
        <v>178</v>
      </c>
      <c r="B79" s="72" t="s">
        <v>180</v>
      </c>
      <c r="C79" s="73">
        <v>4</v>
      </c>
      <c r="D79" s="73">
        <v>12</v>
      </c>
      <c r="E79" s="72" t="s">
        <v>219</v>
      </c>
      <c r="F79" s="74">
        <v>6</v>
      </c>
      <c r="G79" s="75">
        <v>100000</v>
      </c>
      <c r="H79" s="75">
        <v>100000</v>
      </c>
      <c r="I79" s="71">
        <f t="shared" si="0"/>
        <v>100</v>
      </c>
      <c r="J79" s="56"/>
      <c r="K79" s="56"/>
      <c r="L79" s="56"/>
      <c r="M79" s="56"/>
      <c r="N79" s="56"/>
    </row>
    <row r="80" spans="1:14" ht="48">
      <c r="A80" s="44" t="s">
        <v>388</v>
      </c>
      <c r="B80" s="72" t="s">
        <v>180</v>
      </c>
      <c r="C80" s="73">
        <v>4</v>
      </c>
      <c r="D80" s="73">
        <v>12</v>
      </c>
      <c r="E80" s="72" t="s">
        <v>389</v>
      </c>
      <c r="F80" s="74">
        <v>0</v>
      </c>
      <c r="G80" s="75">
        <f>G81</f>
        <v>3057443</v>
      </c>
      <c r="H80" s="75">
        <f>H81</f>
        <v>3057443</v>
      </c>
      <c r="I80" s="71">
        <f t="shared" si="0"/>
        <v>100</v>
      </c>
      <c r="J80" s="56"/>
      <c r="K80" s="56"/>
      <c r="L80" s="56"/>
      <c r="M80" s="56"/>
      <c r="N80" s="56"/>
    </row>
    <row r="81" spans="1:14" ht="24">
      <c r="A81" s="44" t="s">
        <v>169</v>
      </c>
      <c r="B81" s="72" t="s">
        <v>180</v>
      </c>
      <c r="C81" s="73">
        <v>4</v>
      </c>
      <c r="D81" s="73">
        <v>12</v>
      </c>
      <c r="E81" s="72" t="s">
        <v>389</v>
      </c>
      <c r="F81" s="74">
        <v>500</v>
      </c>
      <c r="G81" s="76">
        <v>3057443</v>
      </c>
      <c r="H81" s="75">
        <v>3057443</v>
      </c>
      <c r="I81" s="71">
        <f t="shared" si="0"/>
        <v>100</v>
      </c>
      <c r="J81" s="56"/>
      <c r="K81" s="56"/>
      <c r="L81" s="56"/>
      <c r="M81" s="56"/>
      <c r="N81" s="56"/>
    </row>
    <row r="82" spans="1:14" ht="60">
      <c r="A82" s="44" t="s">
        <v>390</v>
      </c>
      <c r="B82" s="72" t="s">
        <v>180</v>
      </c>
      <c r="C82" s="73">
        <v>4</v>
      </c>
      <c r="D82" s="73">
        <v>12</v>
      </c>
      <c r="E82" s="72" t="s">
        <v>391</v>
      </c>
      <c r="F82" s="74">
        <v>0</v>
      </c>
      <c r="G82" s="75">
        <f>G83</f>
        <v>4500000</v>
      </c>
      <c r="H82" s="75">
        <f>H83</f>
        <v>2484000</v>
      </c>
      <c r="I82" s="71">
        <f t="shared" si="0"/>
        <v>55.2</v>
      </c>
      <c r="J82" s="56"/>
      <c r="K82" s="56"/>
      <c r="L82" s="56"/>
      <c r="M82" s="56"/>
      <c r="N82" s="56"/>
    </row>
    <row r="83" spans="1:14" ht="24">
      <c r="A83" s="44" t="s">
        <v>169</v>
      </c>
      <c r="B83" s="72" t="s">
        <v>180</v>
      </c>
      <c r="C83" s="73">
        <v>4</v>
      </c>
      <c r="D83" s="73">
        <v>12</v>
      </c>
      <c r="E83" s="72" t="s">
        <v>391</v>
      </c>
      <c r="F83" s="74">
        <v>500</v>
      </c>
      <c r="G83" s="76">
        <v>4500000</v>
      </c>
      <c r="H83" s="75">
        <v>2484000</v>
      </c>
      <c r="I83" s="71">
        <f t="shared" si="0"/>
        <v>55.2</v>
      </c>
      <c r="J83" s="56"/>
      <c r="K83" s="56"/>
      <c r="L83" s="56"/>
      <c r="M83" s="56"/>
      <c r="N83" s="56"/>
    </row>
    <row r="84" spans="1:14" ht="96">
      <c r="A84" s="50" t="s">
        <v>392</v>
      </c>
      <c r="B84" s="72" t="s">
        <v>180</v>
      </c>
      <c r="C84" s="73">
        <v>4</v>
      </c>
      <c r="D84" s="73">
        <v>12</v>
      </c>
      <c r="E84" s="72" t="s">
        <v>393</v>
      </c>
      <c r="F84" s="74">
        <v>0</v>
      </c>
      <c r="G84" s="75">
        <f>G85</f>
        <v>50000</v>
      </c>
      <c r="H84" s="75">
        <f>H85</f>
        <v>50000</v>
      </c>
      <c r="I84" s="71">
        <f aca="true" t="shared" si="2" ref="I84:I147">H84/G84*100</f>
        <v>100</v>
      </c>
      <c r="J84" s="56"/>
      <c r="K84" s="56"/>
      <c r="L84" s="56"/>
      <c r="M84" s="56"/>
      <c r="N84" s="56"/>
    </row>
    <row r="85" spans="1:14" ht="24">
      <c r="A85" s="44" t="s">
        <v>169</v>
      </c>
      <c r="B85" s="72" t="s">
        <v>180</v>
      </c>
      <c r="C85" s="73">
        <v>4</v>
      </c>
      <c r="D85" s="73">
        <v>12</v>
      </c>
      <c r="E85" s="72" t="s">
        <v>393</v>
      </c>
      <c r="F85" s="74">
        <v>500</v>
      </c>
      <c r="G85" s="76">
        <v>50000</v>
      </c>
      <c r="H85" s="75">
        <v>50000</v>
      </c>
      <c r="I85" s="71">
        <f t="shared" si="2"/>
        <v>100</v>
      </c>
      <c r="J85" s="56"/>
      <c r="K85" s="56"/>
      <c r="L85" s="56"/>
      <c r="M85" s="56"/>
      <c r="N85" s="56"/>
    </row>
    <row r="86" spans="1:14" ht="60">
      <c r="A86" s="51" t="s">
        <v>394</v>
      </c>
      <c r="B86" s="72" t="s">
        <v>180</v>
      </c>
      <c r="C86" s="73">
        <v>4</v>
      </c>
      <c r="D86" s="73">
        <v>12</v>
      </c>
      <c r="E86" s="72" t="s">
        <v>395</v>
      </c>
      <c r="F86" s="74">
        <v>0</v>
      </c>
      <c r="G86" s="75">
        <f>G87</f>
        <v>220980</v>
      </c>
      <c r="H86" s="75">
        <f>H87</f>
        <v>220980</v>
      </c>
      <c r="I86" s="71">
        <f t="shared" si="2"/>
        <v>100</v>
      </c>
      <c r="J86" s="56"/>
      <c r="K86" s="56"/>
      <c r="L86" s="56"/>
      <c r="M86" s="56"/>
      <c r="N86" s="56"/>
    </row>
    <row r="87" spans="1:14" ht="24">
      <c r="A87" s="44" t="s">
        <v>169</v>
      </c>
      <c r="B87" s="72" t="s">
        <v>180</v>
      </c>
      <c r="C87" s="73">
        <v>4</v>
      </c>
      <c r="D87" s="73">
        <v>12</v>
      </c>
      <c r="E87" s="72" t="s">
        <v>395</v>
      </c>
      <c r="F87" s="74">
        <v>500</v>
      </c>
      <c r="G87" s="82">
        <v>220980</v>
      </c>
      <c r="H87" s="83">
        <v>220980</v>
      </c>
      <c r="I87" s="71">
        <f t="shared" si="2"/>
        <v>100</v>
      </c>
      <c r="J87" s="56"/>
      <c r="K87" s="56"/>
      <c r="L87" s="56"/>
      <c r="M87" s="56"/>
      <c r="N87" s="56"/>
    </row>
    <row r="88" spans="1:14" ht="72">
      <c r="A88" s="44" t="s">
        <v>396</v>
      </c>
      <c r="B88" s="72" t="s">
        <v>180</v>
      </c>
      <c r="C88" s="73">
        <v>4</v>
      </c>
      <c r="D88" s="73">
        <v>12</v>
      </c>
      <c r="E88" s="72" t="s">
        <v>397</v>
      </c>
      <c r="F88" s="74">
        <v>0</v>
      </c>
      <c r="G88" s="83">
        <f>G89</f>
        <v>950000</v>
      </c>
      <c r="H88" s="83">
        <f>H89</f>
        <v>950000</v>
      </c>
      <c r="I88" s="71">
        <f t="shared" si="2"/>
        <v>100</v>
      </c>
      <c r="J88" s="56"/>
      <c r="K88" s="56"/>
      <c r="L88" s="56"/>
      <c r="M88" s="56"/>
      <c r="N88" s="56"/>
    </row>
    <row r="89" spans="1:14" ht="12.75">
      <c r="A89" s="44" t="s">
        <v>178</v>
      </c>
      <c r="B89" s="72" t="s">
        <v>180</v>
      </c>
      <c r="C89" s="73">
        <v>4</v>
      </c>
      <c r="D89" s="73">
        <v>12</v>
      </c>
      <c r="E89" s="72" t="s">
        <v>397</v>
      </c>
      <c r="F89" s="74">
        <v>6</v>
      </c>
      <c r="G89" s="82">
        <v>950000</v>
      </c>
      <c r="H89" s="83">
        <v>950000</v>
      </c>
      <c r="I89" s="71">
        <f t="shared" si="2"/>
        <v>100</v>
      </c>
      <c r="J89" s="56"/>
      <c r="K89" s="56"/>
      <c r="L89" s="56"/>
      <c r="M89" s="56"/>
      <c r="N89" s="56"/>
    </row>
    <row r="90" spans="1:14" ht="72">
      <c r="A90" s="44" t="s">
        <v>398</v>
      </c>
      <c r="B90" s="72" t="s">
        <v>180</v>
      </c>
      <c r="C90" s="73">
        <v>4</v>
      </c>
      <c r="D90" s="73">
        <v>12</v>
      </c>
      <c r="E90" s="72" t="s">
        <v>399</v>
      </c>
      <c r="F90" s="74">
        <v>0</v>
      </c>
      <c r="G90" s="83">
        <f>G91</f>
        <v>1338397</v>
      </c>
      <c r="H90" s="83">
        <f>H91</f>
        <v>1338345.33</v>
      </c>
      <c r="I90" s="71">
        <f t="shared" si="2"/>
        <v>99.99613941154979</v>
      </c>
      <c r="J90" s="56"/>
      <c r="K90" s="56"/>
      <c r="L90" s="56"/>
      <c r="M90" s="56"/>
      <c r="N90" s="56"/>
    </row>
    <row r="91" spans="1:14" ht="24">
      <c r="A91" s="44" t="s">
        <v>169</v>
      </c>
      <c r="B91" s="72" t="s">
        <v>180</v>
      </c>
      <c r="C91" s="73">
        <v>4</v>
      </c>
      <c r="D91" s="73">
        <v>12</v>
      </c>
      <c r="E91" s="72" t="s">
        <v>399</v>
      </c>
      <c r="F91" s="74">
        <v>500</v>
      </c>
      <c r="G91" s="82">
        <v>1338397</v>
      </c>
      <c r="H91" s="83">
        <v>1338345.33</v>
      </c>
      <c r="I91" s="71">
        <f t="shared" si="2"/>
        <v>99.99613941154979</v>
      </c>
      <c r="J91" s="56"/>
      <c r="K91" s="56"/>
      <c r="L91" s="56"/>
      <c r="M91" s="56"/>
      <c r="N91" s="56"/>
    </row>
    <row r="92" spans="1:14" ht="24">
      <c r="A92" s="52" t="s">
        <v>482</v>
      </c>
      <c r="B92" s="72" t="s">
        <v>180</v>
      </c>
      <c r="C92" s="73">
        <v>5</v>
      </c>
      <c r="D92" s="73">
        <v>0</v>
      </c>
      <c r="E92" s="72" t="s">
        <v>183</v>
      </c>
      <c r="F92" s="74">
        <v>0</v>
      </c>
      <c r="G92" s="75">
        <f aca="true" t="shared" si="3" ref="G92:H95">G93</f>
        <v>633770</v>
      </c>
      <c r="H92" s="75">
        <f t="shared" si="3"/>
        <v>633770</v>
      </c>
      <c r="I92" s="71">
        <f t="shared" si="2"/>
        <v>100</v>
      </c>
      <c r="J92" s="56"/>
      <c r="K92" s="56"/>
      <c r="L92" s="56"/>
      <c r="M92" s="56"/>
      <c r="N92" s="56"/>
    </row>
    <row r="93" spans="1:14" ht="24">
      <c r="A93" s="44" t="s">
        <v>483</v>
      </c>
      <c r="B93" s="72" t="s">
        <v>180</v>
      </c>
      <c r="C93" s="73">
        <v>5</v>
      </c>
      <c r="D93" s="73">
        <v>5</v>
      </c>
      <c r="E93" s="72" t="s">
        <v>183</v>
      </c>
      <c r="F93" s="74">
        <v>0</v>
      </c>
      <c r="G93" s="75">
        <f t="shared" si="3"/>
        <v>633770</v>
      </c>
      <c r="H93" s="75">
        <f t="shared" si="3"/>
        <v>633770</v>
      </c>
      <c r="I93" s="71">
        <f t="shared" si="2"/>
        <v>100</v>
      </c>
      <c r="J93" s="56"/>
      <c r="K93" s="56"/>
      <c r="L93" s="56"/>
      <c r="M93" s="56"/>
      <c r="N93" s="56"/>
    </row>
    <row r="94" spans="1:14" ht="12.75">
      <c r="A94" s="44" t="s">
        <v>496</v>
      </c>
      <c r="B94" s="72" t="s">
        <v>180</v>
      </c>
      <c r="C94" s="73">
        <v>5</v>
      </c>
      <c r="D94" s="73">
        <v>5</v>
      </c>
      <c r="E94" s="72" t="s">
        <v>220</v>
      </c>
      <c r="F94" s="74">
        <v>0</v>
      </c>
      <c r="G94" s="75">
        <f t="shared" si="3"/>
        <v>633770</v>
      </c>
      <c r="H94" s="75">
        <f t="shared" si="3"/>
        <v>633770</v>
      </c>
      <c r="I94" s="71">
        <f t="shared" si="2"/>
        <v>100</v>
      </c>
      <c r="J94" s="56"/>
      <c r="K94" s="56"/>
      <c r="L94" s="56"/>
      <c r="M94" s="56"/>
      <c r="N94" s="56"/>
    </row>
    <row r="95" spans="1:14" ht="228">
      <c r="A95" s="44" t="s">
        <v>400</v>
      </c>
      <c r="B95" s="72" t="s">
        <v>180</v>
      </c>
      <c r="C95" s="73">
        <v>5</v>
      </c>
      <c r="D95" s="73">
        <v>5</v>
      </c>
      <c r="E95" s="72" t="s">
        <v>221</v>
      </c>
      <c r="F95" s="74">
        <v>0</v>
      </c>
      <c r="G95" s="75">
        <f t="shared" si="3"/>
        <v>633770</v>
      </c>
      <c r="H95" s="75">
        <f t="shared" si="3"/>
        <v>633770</v>
      </c>
      <c r="I95" s="71">
        <f t="shared" si="2"/>
        <v>100</v>
      </c>
      <c r="J95" s="56"/>
      <c r="K95" s="56"/>
      <c r="L95" s="56"/>
      <c r="M95" s="56"/>
      <c r="N95" s="56"/>
    </row>
    <row r="96" spans="1:14" ht="24">
      <c r="A96" s="44" t="s">
        <v>169</v>
      </c>
      <c r="B96" s="72" t="s">
        <v>180</v>
      </c>
      <c r="C96" s="73">
        <v>5</v>
      </c>
      <c r="D96" s="73">
        <v>5</v>
      </c>
      <c r="E96" s="72" t="s">
        <v>221</v>
      </c>
      <c r="F96" s="74">
        <v>500</v>
      </c>
      <c r="G96" s="80">
        <v>633770</v>
      </c>
      <c r="H96" s="75">
        <v>633770</v>
      </c>
      <c r="I96" s="71">
        <f t="shared" si="2"/>
        <v>100</v>
      </c>
      <c r="J96" s="56"/>
      <c r="K96" s="56"/>
      <c r="L96" s="56"/>
      <c r="M96" s="56"/>
      <c r="N96" s="56"/>
    </row>
    <row r="97" spans="1:14" ht="12.75">
      <c r="A97" s="44" t="s">
        <v>484</v>
      </c>
      <c r="B97" s="72" t="s">
        <v>180</v>
      </c>
      <c r="C97" s="73">
        <v>7</v>
      </c>
      <c r="D97" s="73">
        <v>0</v>
      </c>
      <c r="E97" s="72" t="s">
        <v>183</v>
      </c>
      <c r="F97" s="74">
        <v>0</v>
      </c>
      <c r="G97" s="77">
        <f aca="true" t="shared" si="4" ref="G97:H100">G98</f>
        <v>56000</v>
      </c>
      <c r="H97" s="77">
        <f t="shared" si="4"/>
        <v>56000</v>
      </c>
      <c r="I97" s="71">
        <f t="shared" si="2"/>
        <v>100</v>
      </c>
      <c r="J97" s="56"/>
      <c r="K97" s="56"/>
      <c r="L97" s="56"/>
      <c r="M97" s="56"/>
      <c r="N97" s="56"/>
    </row>
    <row r="98" spans="1:14" ht="24">
      <c r="A98" s="44" t="s">
        <v>487</v>
      </c>
      <c r="B98" s="72" t="s">
        <v>180</v>
      </c>
      <c r="C98" s="73">
        <v>7</v>
      </c>
      <c r="D98" s="73">
        <v>7</v>
      </c>
      <c r="E98" s="72" t="s">
        <v>183</v>
      </c>
      <c r="F98" s="74">
        <v>0</v>
      </c>
      <c r="G98" s="77">
        <f t="shared" si="4"/>
        <v>56000</v>
      </c>
      <c r="H98" s="77">
        <f t="shared" si="4"/>
        <v>56000</v>
      </c>
      <c r="I98" s="71">
        <f t="shared" si="2"/>
        <v>100</v>
      </c>
      <c r="J98" s="56"/>
      <c r="K98" s="56"/>
      <c r="L98" s="56"/>
      <c r="M98" s="56"/>
      <c r="N98" s="56"/>
    </row>
    <row r="99" spans="1:14" ht="24">
      <c r="A99" s="44" t="s">
        <v>287</v>
      </c>
      <c r="B99" s="72" t="s">
        <v>180</v>
      </c>
      <c r="C99" s="73">
        <v>7</v>
      </c>
      <c r="D99" s="73">
        <v>7</v>
      </c>
      <c r="E99" s="72" t="s">
        <v>223</v>
      </c>
      <c r="F99" s="74">
        <v>0</v>
      </c>
      <c r="G99" s="77">
        <f t="shared" si="4"/>
        <v>56000</v>
      </c>
      <c r="H99" s="77">
        <f t="shared" si="4"/>
        <v>56000</v>
      </c>
      <c r="I99" s="71">
        <f t="shared" si="2"/>
        <v>100</v>
      </c>
      <c r="J99" s="56"/>
      <c r="K99" s="56"/>
      <c r="L99" s="56"/>
      <c r="M99" s="56"/>
      <c r="N99" s="56"/>
    </row>
    <row r="100" spans="1:14" ht="24">
      <c r="A100" s="44" t="s">
        <v>401</v>
      </c>
      <c r="B100" s="72" t="s">
        <v>180</v>
      </c>
      <c r="C100" s="73">
        <v>7</v>
      </c>
      <c r="D100" s="73">
        <v>7</v>
      </c>
      <c r="E100" s="72" t="s">
        <v>224</v>
      </c>
      <c r="F100" s="74">
        <v>0</v>
      </c>
      <c r="G100" s="77">
        <f t="shared" si="4"/>
        <v>56000</v>
      </c>
      <c r="H100" s="77">
        <f t="shared" si="4"/>
        <v>56000</v>
      </c>
      <c r="I100" s="71">
        <f t="shared" si="2"/>
        <v>100</v>
      </c>
      <c r="J100" s="56"/>
      <c r="K100" s="56"/>
      <c r="L100" s="56"/>
      <c r="M100" s="56"/>
      <c r="N100" s="56"/>
    </row>
    <row r="101" spans="1:14" ht="24">
      <c r="A101" s="44" t="s">
        <v>169</v>
      </c>
      <c r="B101" s="72" t="s">
        <v>180</v>
      </c>
      <c r="C101" s="73">
        <v>7</v>
      </c>
      <c r="D101" s="73">
        <v>7</v>
      </c>
      <c r="E101" s="72" t="s">
        <v>224</v>
      </c>
      <c r="F101" s="74">
        <v>500</v>
      </c>
      <c r="G101" s="80">
        <v>56000</v>
      </c>
      <c r="H101" s="77">
        <v>56000</v>
      </c>
      <c r="I101" s="71">
        <f t="shared" si="2"/>
        <v>100</v>
      </c>
      <c r="J101" s="56"/>
      <c r="K101" s="56"/>
      <c r="L101" s="56"/>
      <c r="M101" s="56"/>
      <c r="N101" s="56"/>
    </row>
    <row r="102" spans="1:14" ht="12.75">
      <c r="A102" s="44" t="s">
        <v>493</v>
      </c>
      <c r="B102" s="72" t="s">
        <v>180</v>
      </c>
      <c r="C102" s="73">
        <v>10</v>
      </c>
      <c r="D102" s="73">
        <v>0</v>
      </c>
      <c r="E102" s="72" t="s">
        <v>183</v>
      </c>
      <c r="F102" s="74">
        <v>0</v>
      </c>
      <c r="G102" s="75">
        <f aca="true" t="shared" si="5" ref="G102:H105">G103</f>
        <v>310850</v>
      </c>
      <c r="H102" s="75">
        <f t="shared" si="5"/>
        <v>310709.95</v>
      </c>
      <c r="I102" s="71">
        <f t="shared" si="2"/>
        <v>99.95494611548979</v>
      </c>
      <c r="J102" s="56"/>
      <c r="K102" s="56"/>
      <c r="L102" s="56"/>
      <c r="M102" s="56"/>
      <c r="N102" s="56"/>
    </row>
    <row r="103" spans="1:14" ht="12.75">
      <c r="A103" s="44" t="s">
        <v>494</v>
      </c>
      <c r="B103" s="72" t="s">
        <v>180</v>
      </c>
      <c r="C103" s="73">
        <v>10</v>
      </c>
      <c r="D103" s="73">
        <v>1</v>
      </c>
      <c r="E103" s="72" t="s">
        <v>183</v>
      </c>
      <c r="F103" s="74">
        <v>0</v>
      </c>
      <c r="G103" s="75">
        <f t="shared" si="5"/>
        <v>310850</v>
      </c>
      <c r="H103" s="75">
        <f t="shared" si="5"/>
        <v>310709.95</v>
      </c>
      <c r="I103" s="71">
        <f t="shared" si="2"/>
        <v>99.95494611548979</v>
      </c>
      <c r="J103" s="56"/>
      <c r="K103" s="56"/>
      <c r="L103" s="56"/>
      <c r="M103" s="56"/>
      <c r="N103" s="56"/>
    </row>
    <row r="104" spans="1:14" ht="36">
      <c r="A104" s="44" t="s">
        <v>230</v>
      </c>
      <c r="B104" s="72" t="s">
        <v>180</v>
      </c>
      <c r="C104" s="73">
        <v>10</v>
      </c>
      <c r="D104" s="73">
        <v>1</v>
      </c>
      <c r="E104" s="72" t="s">
        <v>231</v>
      </c>
      <c r="F104" s="74">
        <v>0</v>
      </c>
      <c r="G104" s="75">
        <f t="shared" si="5"/>
        <v>310850</v>
      </c>
      <c r="H104" s="75">
        <f t="shared" si="5"/>
        <v>310709.95</v>
      </c>
      <c r="I104" s="71">
        <f t="shared" si="2"/>
        <v>99.95494611548979</v>
      </c>
      <c r="J104" s="56"/>
      <c r="K104" s="56"/>
      <c r="L104" s="56"/>
      <c r="M104" s="56"/>
      <c r="N104" s="56"/>
    </row>
    <row r="105" spans="1:14" ht="48">
      <c r="A105" s="44" t="s">
        <v>288</v>
      </c>
      <c r="B105" s="72" t="s">
        <v>180</v>
      </c>
      <c r="C105" s="73">
        <v>10</v>
      </c>
      <c r="D105" s="73">
        <v>1</v>
      </c>
      <c r="E105" s="72" t="s">
        <v>232</v>
      </c>
      <c r="F105" s="74">
        <v>0</v>
      </c>
      <c r="G105" s="75">
        <f t="shared" si="5"/>
        <v>310850</v>
      </c>
      <c r="H105" s="75">
        <f t="shared" si="5"/>
        <v>310709.95</v>
      </c>
      <c r="I105" s="71">
        <f t="shared" si="2"/>
        <v>99.95494611548979</v>
      </c>
      <c r="J105" s="56"/>
      <c r="K105" s="56"/>
      <c r="L105" s="56"/>
      <c r="M105" s="56"/>
      <c r="N105" s="56"/>
    </row>
    <row r="106" spans="1:14" ht="12.75">
      <c r="A106" s="44" t="s">
        <v>289</v>
      </c>
      <c r="B106" s="72" t="s">
        <v>180</v>
      </c>
      <c r="C106" s="73">
        <v>10</v>
      </c>
      <c r="D106" s="73">
        <v>1</v>
      </c>
      <c r="E106" s="72" t="s">
        <v>232</v>
      </c>
      <c r="F106" s="74">
        <v>5</v>
      </c>
      <c r="G106" s="76">
        <v>310850</v>
      </c>
      <c r="H106" s="75">
        <v>310709.95</v>
      </c>
      <c r="I106" s="71">
        <f t="shared" si="2"/>
        <v>99.95494611548979</v>
      </c>
      <c r="J106" s="56"/>
      <c r="K106" s="56"/>
      <c r="L106" s="56"/>
      <c r="M106" s="56"/>
      <c r="N106" s="56"/>
    </row>
    <row r="107" spans="1:14" ht="12.75">
      <c r="A107" s="44" t="s">
        <v>492</v>
      </c>
      <c r="B107" s="72" t="s">
        <v>180</v>
      </c>
      <c r="C107" s="73">
        <v>11</v>
      </c>
      <c r="D107" s="73">
        <v>0</v>
      </c>
      <c r="E107" s="72" t="s">
        <v>183</v>
      </c>
      <c r="F107" s="74">
        <v>0</v>
      </c>
      <c r="G107" s="77">
        <f aca="true" t="shared" si="6" ref="G107:H110">G108</f>
        <v>300000</v>
      </c>
      <c r="H107" s="77">
        <f t="shared" si="6"/>
        <v>295036.36</v>
      </c>
      <c r="I107" s="71">
        <f t="shared" si="2"/>
        <v>98.34545333333334</v>
      </c>
      <c r="J107" s="56"/>
      <c r="K107" s="56"/>
      <c r="L107" s="56"/>
      <c r="M107" s="56"/>
      <c r="N107" s="56"/>
    </row>
    <row r="108" spans="1:14" ht="12.75">
      <c r="A108" s="44" t="s">
        <v>402</v>
      </c>
      <c r="B108" s="72" t="s">
        <v>180</v>
      </c>
      <c r="C108" s="73">
        <v>11</v>
      </c>
      <c r="D108" s="73">
        <v>1</v>
      </c>
      <c r="E108" s="72" t="s">
        <v>183</v>
      </c>
      <c r="F108" s="74">
        <v>0</v>
      </c>
      <c r="G108" s="77">
        <f t="shared" si="6"/>
        <v>300000</v>
      </c>
      <c r="H108" s="77">
        <f t="shared" si="6"/>
        <v>295036.36</v>
      </c>
      <c r="I108" s="71">
        <f t="shared" si="2"/>
        <v>98.34545333333334</v>
      </c>
      <c r="J108" s="56"/>
      <c r="K108" s="56"/>
      <c r="L108" s="56"/>
      <c r="M108" s="56"/>
      <c r="N108" s="56"/>
    </row>
    <row r="109" spans="1:14" ht="24">
      <c r="A109" s="44" t="s">
        <v>226</v>
      </c>
      <c r="B109" s="72" t="s">
        <v>180</v>
      </c>
      <c r="C109" s="73">
        <v>11</v>
      </c>
      <c r="D109" s="73">
        <v>1</v>
      </c>
      <c r="E109" s="72" t="s">
        <v>218</v>
      </c>
      <c r="F109" s="74">
        <v>0</v>
      </c>
      <c r="G109" s="77">
        <f t="shared" si="6"/>
        <v>300000</v>
      </c>
      <c r="H109" s="77">
        <f t="shared" si="6"/>
        <v>295036.36</v>
      </c>
      <c r="I109" s="71">
        <f t="shared" si="2"/>
        <v>98.34545333333334</v>
      </c>
      <c r="J109" s="56"/>
      <c r="K109" s="56"/>
      <c r="L109" s="56"/>
      <c r="M109" s="56"/>
      <c r="N109" s="56"/>
    </row>
    <row r="110" spans="1:14" ht="60">
      <c r="A110" s="44" t="s">
        <v>227</v>
      </c>
      <c r="B110" s="72" t="s">
        <v>180</v>
      </c>
      <c r="C110" s="73">
        <v>11</v>
      </c>
      <c r="D110" s="73">
        <v>1</v>
      </c>
      <c r="E110" s="72" t="s">
        <v>228</v>
      </c>
      <c r="F110" s="74">
        <v>0</v>
      </c>
      <c r="G110" s="77">
        <f t="shared" si="6"/>
        <v>300000</v>
      </c>
      <c r="H110" s="77">
        <f t="shared" si="6"/>
        <v>295036.36</v>
      </c>
      <c r="I110" s="71">
        <f t="shared" si="2"/>
        <v>98.34545333333334</v>
      </c>
      <c r="J110" s="56"/>
      <c r="K110" s="56"/>
      <c r="L110" s="56"/>
      <c r="M110" s="56"/>
      <c r="N110" s="56"/>
    </row>
    <row r="111" spans="1:14" ht="24">
      <c r="A111" s="44" t="s">
        <v>169</v>
      </c>
      <c r="B111" s="72" t="s">
        <v>180</v>
      </c>
      <c r="C111" s="73">
        <v>11</v>
      </c>
      <c r="D111" s="73">
        <v>1</v>
      </c>
      <c r="E111" s="72" t="s">
        <v>229</v>
      </c>
      <c r="F111" s="74">
        <v>500</v>
      </c>
      <c r="G111" s="80">
        <v>300000</v>
      </c>
      <c r="H111" s="77">
        <v>295036.36</v>
      </c>
      <c r="I111" s="71">
        <f t="shared" si="2"/>
        <v>98.34545333333334</v>
      </c>
      <c r="J111" s="56"/>
      <c r="K111" s="56"/>
      <c r="L111" s="56"/>
      <c r="M111" s="56"/>
      <c r="N111" s="56"/>
    </row>
    <row r="112" spans="1:14" ht="72">
      <c r="A112" s="52" t="s">
        <v>403</v>
      </c>
      <c r="B112" s="41" t="s">
        <v>235</v>
      </c>
      <c r="C112" s="84">
        <v>0</v>
      </c>
      <c r="D112" s="84">
        <v>0</v>
      </c>
      <c r="E112" s="67" t="s">
        <v>183</v>
      </c>
      <c r="F112" s="85">
        <v>0</v>
      </c>
      <c r="G112" s="86">
        <f>G113+G177</f>
        <v>243735401.38</v>
      </c>
      <c r="H112" s="86">
        <f>H113+H177</f>
        <v>242133130.78</v>
      </c>
      <c r="I112" s="71">
        <f t="shared" si="2"/>
        <v>99.34261884366073</v>
      </c>
      <c r="J112" s="56"/>
      <c r="K112" s="56"/>
      <c r="L112" s="56"/>
      <c r="M112" s="56"/>
      <c r="N112" s="56"/>
    </row>
    <row r="113" spans="1:14" ht="12.75">
      <c r="A113" s="44" t="s">
        <v>484</v>
      </c>
      <c r="B113" s="72" t="s">
        <v>235</v>
      </c>
      <c r="C113" s="73" t="s">
        <v>222</v>
      </c>
      <c r="D113" s="73">
        <v>0</v>
      </c>
      <c r="E113" s="72" t="s">
        <v>183</v>
      </c>
      <c r="F113" s="74">
        <v>0</v>
      </c>
      <c r="G113" s="77">
        <f>G114+G125+G164+G168</f>
        <v>242038401.38</v>
      </c>
      <c r="H113" s="77">
        <f>H114+H125+H164+H168</f>
        <v>240436136.7</v>
      </c>
      <c r="I113" s="71">
        <f t="shared" si="2"/>
        <v>99.33801220349145</v>
      </c>
      <c r="J113" s="56"/>
      <c r="K113" s="56"/>
      <c r="L113" s="56"/>
      <c r="M113" s="56"/>
      <c r="N113" s="56"/>
    </row>
    <row r="114" spans="1:14" ht="12.75">
      <c r="A114" s="44" t="s">
        <v>485</v>
      </c>
      <c r="B114" s="72" t="s">
        <v>235</v>
      </c>
      <c r="C114" s="73" t="s">
        <v>222</v>
      </c>
      <c r="D114" s="73">
        <v>1</v>
      </c>
      <c r="E114" s="72" t="s">
        <v>183</v>
      </c>
      <c r="F114" s="74">
        <v>0</v>
      </c>
      <c r="G114" s="77">
        <f>G115+G118</f>
        <v>16904680</v>
      </c>
      <c r="H114" s="77">
        <f>H115+H118</f>
        <v>16889323.3</v>
      </c>
      <c r="I114" s="71">
        <f t="shared" si="2"/>
        <v>99.90915710915557</v>
      </c>
      <c r="J114" s="56"/>
      <c r="K114" s="56"/>
      <c r="L114" s="56"/>
      <c r="M114" s="56"/>
      <c r="N114" s="56"/>
    </row>
    <row r="115" spans="1:14" ht="12.75">
      <c r="A115" s="44" t="s">
        <v>293</v>
      </c>
      <c r="B115" s="72" t="s">
        <v>235</v>
      </c>
      <c r="C115" s="73" t="s">
        <v>222</v>
      </c>
      <c r="D115" s="73">
        <v>1</v>
      </c>
      <c r="E115" s="72" t="s">
        <v>236</v>
      </c>
      <c r="F115" s="74">
        <v>0</v>
      </c>
      <c r="G115" s="77">
        <f>G116</f>
        <v>13746311</v>
      </c>
      <c r="H115" s="77">
        <f>H116</f>
        <v>13730954.3</v>
      </c>
      <c r="I115" s="71">
        <f t="shared" si="2"/>
        <v>99.8882849369551</v>
      </c>
      <c r="J115" s="56"/>
      <c r="K115" s="56"/>
      <c r="L115" s="56"/>
      <c r="M115" s="56"/>
      <c r="N115" s="56"/>
    </row>
    <row r="116" spans="1:14" ht="24">
      <c r="A116" s="44" t="s">
        <v>177</v>
      </c>
      <c r="B116" s="72" t="s">
        <v>235</v>
      </c>
      <c r="C116" s="73" t="s">
        <v>222</v>
      </c>
      <c r="D116" s="73">
        <v>1</v>
      </c>
      <c r="E116" s="72" t="s">
        <v>237</v>
      </c>
      <c r="F116" s="74">
        <v>0</v>
      </c>
      <c r="G116" s="77">
        <f>G117</f>
        <v>13746311</v>
      </c>
      <c r="H116" s="77">
        <f>H117</f>
        <v>13730954.3</v>
      </c>
      <c r="I116" s="71">
        <f t="shared" si="2"/>
        <v>99.8882849369551</v>
      </c>
      <c r="J116" s="56"/>
      <c r="K116" s="56"/>
      <c r="L116" s="56"/>
      <c r="M116" s="56"/>
      <c r="N116" s="56"/>
    </row>
    <row r="117" spans="1:14" ht="24">
      <c r="A117" s="44" t="s">
        <v>286</v>
      </c>
      <c r="B117" s="72" t="s">
        <v>235</v>
      </c>
      <c r="C117" s="73" t="s">
        <v>222</v>
      </c>
      <c r="D117" s="73">
        <v>1</v>
      </c>
      <c r="E117" s="72" t="s">
        <v>237</v>
      </c>
      <c r="F117" s="74">
        <v>1</v>
      </c>
      <c r="G117" s="80">
        <v>13746311</v>
      </c>
      <c r="H117" s="77">
        <v>13730954.3</v>
      </c>
      <c r="I117" s="71">
        <f t="shared" si="2"/>
        <v>99.8882849369551</v>
      </c>
      <c r="J117" s="56"/>
      <c r="K117" s="56"/>
      <c r="L117" s="56"/>
      <c r="M117" s="56"/>
      <c r="N117" s="56"/>
    </row>
    <row r="118" spans="1:14" ht="12.75">
      <c r="A118" s="46" t="s">
        <v>226</v>
      </c>
      <c r="B118" s="72" t="s">
        <v>235</v>
      </c>
      <c r="C118" s="73">
        <v>7</v>
      </c>
      <c r="D118" s="73">
        <v>1</v>
      </c>
      <c r="E118" s="72" t="s">
        <v>218</v>
      </c>
      <c r="F118" s="74">
        <v>0</v>
      </c>
      <c r="G118" s="77">
        <f>G119+G121+G123</f>
        <v>3158369</v>
      </c>
      <c r="H118" s="77">
        <f>H119+H121+H123</f>
        <v>3158369</v>
      </c>
      <c r="I118" s="71">
        <f t="shared" si="2"/>
        <v>100</v>
      </c>
      <c r="J118" s="56"/>
      <c r="K118" s="56"/>
      <c r="L118" s="56"/>
      <c r="M118" s="56"/>
      <c r="N118" s="56"/>
    </row>
    <row r="119" spans="1:14" ht="144">
      <c r="A119" s="44" t="s">
        <v>404</v>
      </c>
      <c r="B119" s="72" t="s">
        <v>235</v>
      </c>
      <c r="C119" s="73" t="s">
        <v>222</v>
      </c>
      <c r="D119" s="73">
        <v>1</v>
      </c>
      <c r="E119" s="72" t="s">
        <v>252</v>
      </c>
      <c r="F119" s="74">
        <v>0</v>
      </c>
      <c r="G119" s="77">
        <f>G120</f>
        <v>329000</v>
      </c>
      <c r="H119" s="77">
        <f>H120</f>
        <v>329000</v>
      </c>
      <c r="I119" s="71">
        <f t="shared" si="2"/>
        <v>100</v>
      </c>
      <c r="J119" s="56"/>
      <c r="K119" s="56"/>
      <c r="L119" s="56"/>
      <c r="M119" s="56"/>
      <c r="N119" s="56"/>
    </row>
    <row r="120" spans="1:14" ht="24">
      <c r="A120" s="44" t="s">
        <v>286</v>
      </c>
      <c r="B120" s="72" t="s">
        <v>235</v>
      </c>
      <c r="C120" s="73">
        <v>7</v>
      </c>
      <c r="D120" s="73">
        <v>1</v>
      </c>
      <c r="E120" s="72" t="s">
        <v>252</v>
      </c>
      <c r="F120" s="74">
        <v>1</v>
      </c>
      <c r="G120" s="77">
        <v>329000</v>
      </c>
      <c r="H120" s="77">
        <v>329000</v>
      </c>
      <c r="I120" s="71">
        <f t="shared" si="2"/>
        <v>100</v>
      </c>
      <c r="J120" s="56"/>
      <c r="K120" s="56"/>
      <c r="L120" s="56"/>
      <c r="M120" s="56"/>
      <c r="N120" s="56"/>
    </row>
    <row r="121" spans="1:14" ht="72">
      <c r="A121" s="44" t="s">
        <v>405</v>
      </c>
      <c r="B121" s="72" t="s">
        <v>235</v>
      </c>
      <c r="C121" s="73" t="s">
        <v>222</v>
      </c>
      <c r="D121" s="73">
        <v>1</v>
      </c>
      <c r="E121" s="72" t="s">
        <v>406</v>
      </c>
      <c r="F121" s="74">
        <v>0</v>
      </c>
      <c r="G121" s="77">
        <f>G122</f>
        <v>142710</v>
      </c>
      <c r="H121" s="77">
        <f>H122</f>
        <v>142710</v>
      </c>
      <c r="I121" s="71">
        <f t="shared" si="2"/>
        <v>100</v>
      </c>
      <c r="J121" s="56"/>
      <c r="K121" s="56"/>
      <c r="L121" s="56"/>
      <c r="M121" s="56"/>
      <c r="N121" s="56"/>
    </row>
    <row r="122" spans="1:14" ht="24">
      <c r="A122" s="44" t="s">
        <v>286</v>
      </c>
      <c r="B122" s="72" t="s">
        <v>235</v>
      </c>
      <c r="C122" s="73">
        <v>7</v>
      </c>
      <c r="D122" s="73">
        <v>1</v>
      </c>
      <c r="E122" s="72" t="s">
        <v>406</v>
      </c>
      <c r="F122" s="74">
        <v>1</v>
      </c>
      <c r="G122" s="80">
        <v>142710</v>
      </c>
      <c r="H122" s="77">
        <v>142710</v>
      </c>
      <c r="I122" s="71">
        <f t="shared" si="2"/>
        <v>100</v>
      </c>
      <c r="J122" s="56"/>
      <c r="K122" s="56"/>
      <c r="L122" s="56"/>
      <c r="M122" s="56"/>
      <c r="N122" s="56"/>
    </row>
    <row r="123" spans="1:14" ht="48">
      <c r="A123" s="44" t="s">
        <v>407</v>
      </c>
      <c r="B123" s="72" t="s">
        <v>235</v>
      </c>
      <c r="C123" s="73">
        <v>7</v>
      </c>
      <c r="D123" s="73">
        <v>1</v>
      </c>
      <c r="E123" s="72" t="s">
        <v>408</v>
      </c>
      <c r="F123" s="74">
        <v>0</v>
      </c>
      <c r="G123" s="77">
        <f>G124</f>
        <v>2686659</v>
      </c>
      <c r="H123" s="77">
        <f>H124</f>
        <v>2686659</v>
      </c>
      <c r="I123" s="71">
        <f t="shared" si="2"/>
        <v>100</v>
      </c>
      <c r="J123" s="56"/>
      <c r="K123" s="56"/>
      <c r="L123" s="56"/>
      <c r="M123" s="56"/>
      <c r="N123" s="56"/>
    </row>
    <row r="124" spans="1:14" ht="24">
      <c r="A124" s="44" t="s">
        <v>286</v>
      </c>
      <c r="B124" s="72" t="s">
        <v>235</v>
      </c>
      <c r="C124" s="73">
        <v>7</v>
      </c>
      <c r="D124" s="73">
        <v>1</v>
      </c>
      <c r="E124" s="72" t="s">
        <v>408</v>
      </c>
      <c r="F124" s="74">
        <v>1</v>
      </c>
      <c r="G124" s="80">
        <v>2686659</v>
      </c>
      <c r="H124" s="77">
        <v>2686659</v>
      </c>
      <c r="I124" s="71">
        <f t="shared" si="2"/>
        <v>100</v>
      </c>
      <c r="J124" s="56"/>
      <c r="K124" s="56"/>
      <c r="L124" s="56"/>
      <c r="M124" s="56"/>
      <c r="N124" s="56"/>
    </row>
    <row r="125" spans="1:14" ht="12.75">
      <c r="A125" s="44" t="s">
        <v>486</v>
      </c>
      <c r="B125" s="72" t="s">
        <v>235</v>
      </c>
      <c r="C125" s="73" t="s">
        <v>222</v>
      </c>
      <c r="D125" s="73">
        <v>2</v>
      </c>
      <c r="E125" s="72" t="s">
        <v>183</v>
      </c>
      <c r="F125" s="74">
        <v>0</v>
      </c>
      <c r="G125" s="77">
        <f>G126+G129+G132+G134+G139+G146+G149</f>
        <v>211732287.38</v>
      </c>
      <c r="H125" s="77">
        <f>H126+H129+H132+H134+H139+H146+H149</f>
        <v>210146580.14999998</v>
      </c>
      <c r="I125" s="71">
        <f t="shared" si="2"/>
        <v>99.25107915773181</v>
      </c>
      <c r="J125" s="56"/>
      <c r="K125" s="56"/>
      <c r="L125" s="56"/>
      <c r="M125" s="56"/>
      <c r="N125" s="56"/>
    </row>
    <row r="126" spans="1:14" ht="36">
      <c r="A126" s="44" t="s">
        <v>238</v>
      </c>
      <c r="B126" s="72" t="s">
        <v>235</v>
      </c>
      <c r="C126" s="73" t="s">
        <v>222</v>
      </c>
      <c r="D126" s="73">
        <v>2</v>
      </c>
      <c r="E126" s="72" t="s">
        <v>239</v>
      </c>
      <c r="F126" s="74">
        <v>0</v>
      </c>
      <c r="G126" s="77">
        <f>G127</f>
        <v>66753730</v>
      </c>
      <c r="H126" s="77">
        <f>H127</f>
        <v>66404685.959999986</v>
      </c>
      <c r="I126" s="71">
        <f t="shared" si="2"/>
        <v>99.47711679931591</v>
      </c>
      <c r="J126" s="56"/>
      <c r="K126" s="56"/>
      <c r="L126" s="56"/>
      <c r="M126" s="56"/>
      <c r="N126" s="56"/>
    </row>
    <row r="127" spans="1:14" ht="24">
      <c r="A127" s="44" t="s">
        <v>177</v>
      </c>
      <c r="B127" s="72" t="s">
        <v>235</v>
      </c>
      <c r="C127" s="73" t="s">
        <v>222</v>
      </c>
      <c r="D127" s="73">
        <v>2</v>
      </c>
      <c r="E127" s="72" t="s">
        <v>240</v>
      </c>
      <c r="F127" s="74">
        <v>0</v>
      </c>
      <c r="G127" s="77">
        <f>G128</f>
        <v>66753730</v>
      </c>
      <c r="H127" s="77">
        <f>H128</f>
        <v>66404685.959999986</v>
      </c>
      <c r="I127" s="71">
        <f t="shared" si="2"/>
        <v>99.47711679931591</v>
      </c>
      <c r="J127" s="56"/>
      <c r="K127" s="56"/>
      <c r="L127" s="56"/>
      <c r="M127" s="56"/>
      <c r="N127" s="56"/>
    </row>
    <row r="128" spans="1:14" ht="24">
      <c r="A128" s="44" t="s">
        <v>286</v>
      </c>
      <c r="B128" s="72" t="s">
        <v>235</v>
      </c>
      <c r="C128" s="73" t="s">
        <v>222</v>
      </c>
      <c r="D128" s="73">
        <v>2</v>
      </c>
      <c r="E128" s="72" t="s">
        <v>240</v>
      </c>
      <c r="F128" s="74">
        <v>1</v>
      </c>
      <c r="G128" s="80">
        <v>66753730</v>
      </c>
      <c r="H128" s="77">
        <v>66404685.959999986</v>
      </c>
      <c r="I128" s="71">
        <f t="shared" si="2"/>
        <v>99.47711679931591</v>
      </c>
      <c r="J128" s="56"/>
      <c r="K128" s="56"/>
      <c r="L128" s="56"/>
      <c r="M128" s="56"/>
      <c r="N128" s="56"/>
    </row>
    <row r="129" spans="1:14" ht="24">
      <c r="A129" s="44" t="s">
        <v>294</v>
      </c>
      <c r="B129" s="72" t="s">
        <v>235</v>
      </c>
      <c r="C129" s="73" t="s">
        <v>222</v>
      </c>
      <c r="D129" s="73">
        <v>2</v>
      </c>
      <c r="E129" s="72" t="s">
        <v>241</v>
      </c>
      <c r="F129" s="74">
        <v>0</v>
      </c>
      <c r="G129" s="75">
        <f>G130</f>
        <v>6148680</v>
      </c>
      <c r="H129" s="75">
        <f>H130</f>
        <v>6147376.51</v>
      </c>
      <c r="I129" s="71">
        <f t="shared" si="2"/>
        <v>99.97880049051177</v>
      </c>
      <c r="J129" s="56"/>
      <c r="K129" s="56"/>
      <c r="L129" s="56"/>
      <c r="M129" s="56"/>
      <c r="N129" s="56"/>
    </row>
    <row r="130" spans="1:14" ht="36">
      <c r="A130" s="44" t="s">
        <v>242</v>
      </c>
      <c r="B130" s="72" t="s">
        <v>235</v>
      </c>
      <c r="C130" s="73" t="s">
        <v>222</v>
      </c>
      <c r="D130" s="73">
        <v>2</v>
      </c>
      <c r="E130" s="72" t="s">
        <v>243</v>
      </c>
      <c r="F130" s="74">
        <v>0</v>
      </c>
      <c r="G130" s="75">
        <f>G131</f>
        <v>6148680</v>
      </c>
      <c r="H130" s="75">
        <f>H131</f>
        <v>6147376.51</v>
      </c>
      <c r="I130" s="71">
        <f t="shared" si="2"/>
        <v>99.97880049051177</v>
      </c>
      <c r="J130" s="56"/>
      <c r="K130" s="56"/>
      <c r="L130" s="56"/>
      <c r="M130" s="56"/>
      <c r="N130" s="56"/>
    </row>
    <row r="131" spans="1:14" ht="24">
      <c r="A131" s="44" t="s">
        <v>286</v>
      </c>
      <c r="B131" s="72" t="s">
        <v>235</v>
      </c>
      <c r="C131" s="73" t="s">
        <v>222</v>
      </c>
      <c r="D131" s="73">
        <v>2</v>
      </c>
      <c r="E131" s="72" t="s">
        <v>243</v>
      </c>
      <c r="F131" s="74">
        <v>1</v>
      </c>
      <c r="G131" s="80">
        <v>6148680</v>
      </c>
      <c r="H131" s="75">
        <v>6147376.51</v>
      </c>
      <c r="I131" s="71">
        <f t="shared" si="2"/>
        <v>99.97880049051177</v>
      </c>
      <c r="J131" s="56"/>
      <c r="K131" s="56"/>
      <c r="L131" s="56"/>
      <c r="M131" s="56"/>
      <c r="N131" s="56"/>
    </row>
    <row r="132" spans="1:14" ht="24">
      <c r="A132" s="44" t="s">
        <v>409</v>
      </c>
      <c r="B132" s="72" t="s">
        <v>235</v>
      </c>
      <c r="C132" s="73" t="s">
        <v>222</v>
      </c>
      <c r="D132" s="73">
        <v>2</v>
      </c>
      <c r="E132" s="72" t="s">
        <v>410</v>
      </c>
      <c r="F132" s="74">
        <v>0</v>
      </c>
      <c r="G132" s="75">
        <f>G133</f>
        <v>1000000</v>
      </c>
      <c r="H132" s="75">
        <f>H133</f>
        <v>1000000</v>
      </c>
      <c r="I132" s="71">
        <f t="shared" si="2"/>
        <v>100</v>
      </c>
      <c r="J132" s="56"/>
      <c r="K132" s="56"/>
      <c r="L132" s="56"/>
      <c r="M132" s="56"/>
      <c r="N132" s="56"/>
    </row>
    <row r="133" spans="1:14" ht="24">
      <c r="A133" s="44" t="s">
        <v>286</v>
      </c>
      <c r="B133" s="72" t="s">
        <v>235</v>
      </c>
      <c r="C133" s="73" t="s">
        <v>222</v>
      </c>
      <c r="D133" s="73">
        <v>2</v>
      </c>
      <c r="E133" s="72" t="s">
        <v>410</v>
      </c>
      <c r="F133" s="74">
        <v>1</v>
      </c>
      <c r="G133" s="80">
        <v>1000000</v>
      </c>
      <c r="H133" s="75">
        <v>1000000</v>
      </c>
      <c r="I133" s="71">
        <f t="shared" si="2"/>
        <v>100</v>
      </c>
      <c r="J133" s="56"/>
      <c r="K133" s="56"/>
      <c r="L133" s="56"/>
      <c r="M133" s="56"/>
      <c r="N133" s="56"/>
    </row>
    <row r="134" spans="1:14" ht="24">
      <c r="A134" s="44" t="s">
        <v>295</v>
      </c>
      <c r="B134" s="72" t="s">
        <v>235</v>
      </c>
      <c r="C134" s="73">
        <v>7</v>
      </c>
      <c r="D134" s="73">
        <v>2</v>
      </c>
      <c r="E134" s="72" t="s">
        <v>211</v>
      </c>
      <c r="F134" s="74">
        <v>0</v>
      </c>
      <c r="G134" s="75">
        <f>G135+G137</f>
        <v>4757200</v>
      </c>
      <c r="H134" s="75">
        <f>H135+H137</f>
        <v>3955780.3</v>
      </c>
      <c r="I134" s="71">
        <f t="shared" si="2"/>
        <v>83.1535419994955</v>
      </c>
      <c r="J134" s="56"/>
      <c r="K134" s="56"/>
      <c r="L134" s="56"/>
      <c r="M134" s="56"/>
      <c r="N134" s="56"/>
    </row>
    <row r="135" spans="1:14" ht="48">
      <c r="A135" s="44" t="s">
        <v>411</v>
      </c>
      <c r="B135" s="72" t="s">
        <v>235</v>
      </c>
      <c r="C135" s="73">
        <v>7</v>
      </c>
      <c r="D135" s="73">
        <v>2</v>
      </c>
      <c r="E135" s="72" t="s">
        <v>412</v>
      </c>
      <c r="F135" s="74">
        <v>0</v>
      </c>
      <c r="G135" s="75">
        <f>G136</f>
        <v>4102300</v>
      </c>
      <c r="H135" s="75">
        <f>H136</f>
        <v>3423875</v>
      </c>
      <c r="I135" s="71">
        <f t="shared" si="2"/>
        <v>83.46232601223704</v>
      </c>
      <c r="J135" s="56"/>
      <c r="K135" s="56"/>
      <c r="L135" s="56"/>
      <c r="M135" s="56"/>
      <c r="N135" s="56"/>
    </row>
    <row r="136" spans="1:14" ht="24">
      <c r="A136" s="44" t="s">
        <v>286</v>
      </c>
      <c r="B136" s="72" t="s">
        <v>235</v>
      </c>
      <c r="C136" s="73">
        <v>7</v>
      </c>
      <c r="D136" s="73">
        <v>2</v>
      </c>
      <c r="E136" s="72" t="s">
        <v>412</v>
      </c>
      <c r="F136" s="74">
        <v>1</v>
      </c>
      <c r="G136" s="80">
        <v>4102300</v>
      </c>
      <c r="H136" s="75">
        <v>3423875</v>
      </c>
      <c r="I136" s="71">
        <f t="shared" si="2"/>
        <v>83.46232601223704</v>
      </c>
      <c r="J136" s="56"/>
      <c r="K136" s="56"/>
      <c r="L136" s="56"/>
      <c r="M136" s="56"/>
      <c r="N136" s="56"/>
    </row>
    <row r="137" spans="1:14" ht="36">
      <c r="A137" s="44" t="s">
        <v>413</v>
      </c>
      <c r="B137" s="72" t="s">
        <v>235</v>
      </c>
      <c r="C137" s="73">
        <v>7</v>
      </c>
      <c r="D137" s="73">
        <v>2</v>
      </c>
      <c r="E137" s="72" t="s">
        <v>414</v>
      </c>
      <c r="F137" s="74">
        <v>0</v>
      </c>
      <c r="G137" s="75">
        <f>G138</f>
        <v>654900</v>
      </c>
      <c r="H137" s="75">
        <f>H138</f>
        <v>531905.3</v>
      </c>
      <c r="I137" s="71">
        <f t="shared" si="2"/>
        <v>81.21931592609559</v>
      </c>
      <c r="J137" s="56"/>
      <c r="K137" s="56"/>
      <c r="L137" s="56"/>
      <c r="M137" s="56"/>
      <c r="N137" s="56"/>
    </row>
    <row r="138" spans="1:14" ht="24">
      <c r="A138" s="44" t="s">
        <v>286</v>
      </c>
      <c r="B138" s="72" t="s">
        <v>235</v>
      </c>
      <c r="C138" s="73">
        <v>7</v>
      </c>
      <c r="D138" s="73">
        <v>2</v>
      </c>
      <c r="E138" s="72" t="s">
        <v>414</v>
      </c>
      <c r="F138" s="74">
        <v>1</v>
      </c>
      <c r="G138" s="76">
        <v>654900</v>
      </c>
      <c r="H138" s="75">
        <v>531905.3</v>
      </c>
      <c r="I138" s="71">
        <f t="shared" si="2"/>
        <v>81.21931592609559</v>
      </c>
      <c r="J138" s="56"/>
      <c r="K138" s="56"/>
      <c r="L138" s="56"/>
      <c r="M138" s="56"/>
      <c r="N138" s="56"/>
    </row>
    <row r="139" spans="1:14" ht="12.75">
      <c r="A139" s="44" t="s">
        <v>496</v>
      </c>
      <c r="B139" s="72" t="s">
        <v>235</v>
      </c>
      <c r="C139" s="73">
        <v>7</v>
      </c>
      <c r="D139" s="73">
        <v>2</v>
      </c>
      <c r="E139" s="72" t="s">
        <v>220</v>
      </c>
      <c r="F139" s="74">
        <v>0</v>
      </c>
      <c r="G139" s="75">
        <f>G140+G142+G144</f>
        <v>113600000</v>
      </c>
      <c r="H139" s="75">
        <f>H140+H142+H144</f>
        <v>113166060</v>
      </c>
      <c r="I139" s="71">
        <f t="shared" si="2"/>
        <v>99.61801056338028</v>
      </c>
      <c r="J139" s="56"/>
      <c r="K139" s="56"/>
      <c r="L139" s="56"/>
      <c r="M139" s="56"/>
      <c r="N139" s="56"/>
    </row>
    <row r="140" spans="1:14" ht="48">
      <c r="A140" s="45" t="s">
        <v>244</v>
      </c>
      <c r="B140" s="72" t="s">
        <v>235</v>
      </c>
      <c r="C140" s="73">
        <v>7</v>
      </c>
      <c r="D140" s="73">
        <v>2</v>
      </c>
      <c r="E140" s="72" t="s">
        <v>245</v>
      </c>
      <c r="F140" s="74">
        <v>0</v>
      </c>
      <c r="G140" s="75">
        <f>G141</f>
        <v>750000</v>
      </c>
      <c r="H140" s="75">
        <f>H141</f>
        <v>750000</v>
      </c>
      <c r="I140" s="71">
        <f t="shared" si="2"/>
        <v>100</v>
      </c>
      <c r="J140" s="56"/>
      <c r="K140" s="56"/>
      <c r="L140" s="56"/>
      <c r="M140" s="56"/>
      <c r="N140" s="56"/>
    </row>
    <row r="141" spans="1:14" ht="24">
      <c r="A141" s="44" t="s">
        <v>286</v>
      </c>
      <c r="B141" s="72" t="s">
        <v>235</v>
      </c>
      <c r="C141" s="73">
        <v>7</v>
      </c>
      <c r="D141" s="73">
        <v>2</v>
      </c>
      <c r="E141" s="72" t="s">
        <v>245</v>
      </c>
      <c r="F141" s="74">
        <v>1</v>
      </c>
      <c r="G141" s="75">
        <v>750000</v>
      </c>
      <c r="H141" s="75">
        <v>750000</v>
      </c>
      <c r="I141" s="71">
        <f t="shared" si="2"/>
        <v>100</v>
      </c>
      <c r="J141" s="56"/>
      <c r="K141" s="56"/>
      <c r="L141" s="56"/>
      <c r="M141" s="56"/>
      <c r="N141" s="56"/>
    </row>
    <row r="142" spans="1:14" ht="48">
      <c r="A142" s="44" t="s">
        <v>246</v>
      </c>
      <c r="B142" s="72" t="s">
        <v>235</v>
      </c>
      <c r="C142" s="73">
        <v>7</v>
      </c>
      <c r="D142" s="73">
        <v>2</v>
      </c>
      <c r="E142" s="72" t="s">
        <v>247</v>
      </c>
      <c r="F142" s="74">
        <v>0</v>
      </c>
      <c r="G142" s="75">
        <f>G143</f>
        <v>3820000</v>
      </c>
      <c r="H142" s="75">
        <f>H143</f>
        <v>3386060</v>
      </c>
      <c r="I142" s="71">
        <f t="shared" si="2"/>
        <v>88.64031413612565</v>
      </c>
      <c r="J142" s="56"/>
      <c r="K142" s="56"/>
      <c r="L142" s="56"/>
      <c r="M142" s="56"/>
      <c r="N142" s="56"/>
    </row>
    <row r="143" spans="1:14" ht="24">
      <c r="A143" s="44" t="s">
        <v>286</v>
      </c>
      <c r="B143" s="72" t="s">
        <v>235</v>
      </c>
      <c r="C143" s="73">
        <v>7</v>
      </c>
      <c r="D143" s="73">
        <v>2</v>
      </c>
      <c r="E143" s="72" t="s">
        <v>247</v>
      </c>
      <c r="F143" s="74">
        <v>1</v>
      </c>
      <c r="G143" s="76">
        <v>3820000</v>
      </c>
      <c r="H143" s="75">
        <v>3386060</v>
      </c>
      <c r="I143" s="71">
        <f t="shared" si="2"/>
        <v>88.64031413612565</v>
      </c>
      <c r="J143" s="56"/>
      <c r="K143" s="56"/>
      <c r="L143" s="56"/>
      <c r="M143" s="56"/>
      <c r="N143" s="56"/>
    </row>
    <row r="144" spans="1:14" ht="96">
      <c r="A144" s="44" t="s">
        <v>248</v>
      </c>
      <c r="B144" s="72" t="s">
        <v>235</v>
      </c>
      <c r="C144" s="73">
        <v>7</v>
      </c>
      <c r="D144" s="73">
        <v>2</v>
      </c>
      <c r="E144" s="72" t="s">
        <v>249</v>
      </c>
      <c r="F144" s="74">
        <v>0</v>
      </c>
      <c r="G144" s="75">
        <f>G145</f>
        <v>109030000</v>
      </c>
      <c r="H144" s="75">
        <f>H145</f>
        <v>109030000</v>
      </c>
      <c r="I144" s="71">
        <f t="shared" si="2"/>
        <v>100</v>
      </c>
      <c r="J144" s="56"/>
      <c r="K144" s="56"/>
      <c r="L144" s="56"/>
      <c r="M144" s="56"/>
      <c r="N144" s="56"/>
    </row>
    <row r="145" spans="1:14" ht="24">
      <c r="A145" s="44" t="s">
        <v>286</v>
      </c>
      <c r="B145" s="72" t="s">
        <v>235</v>
      </c>
      <c r="C145" s="73">
        <v>7</v>
      </c>
      <c r="D145" s="73">
        <v>2</v>
      </c>
      <c r="E145" s="72" t="s">
        <v>249</v>
      </c>
      <c r="F145" s="74">
        <v>1</v>
      </c>
      <c r="G145" s="76">
        <v>109030000</v>
      </c>
      <c r="H145" s="75">
        <v>109030000</v>
      </c>
      <c r="I145" s="71">
        <f t="shared" si="2"/>
        <v>100</v>
      </c>
      <c r="J145" s="56"/>
      <c r="K145" s="56"/>
      <c r="L145" s="56"/>
      <c r="M145" s="56"/>
      <c r="N145" s="56"/>
    </row>
    <row r="146" spans="1:14" ht="24">
      <c r="A146" s="44" t="s">
        <v>250</v>
      </c>
      <c r="B146" s="72" t="s">
        <v>235</v>
      </c>
      <c r="C146" s="73">
        <v>7</v>
      </c>
      <c r="D146" s="73">
        <v>2</v>
      </c>
      <c r="E146" s="72" t="s">
        <v>251</v>
      </c>
      <c r="F146" s="74">
        <v>0</v>
      </c>
      <c r="G146" s="75">
        <f>G147</f>
        <v>761000</v>
      </c>
      <c r="H146" s="75">
        <f>H147</f>
        <v>761000</v>
      </c>
      <c r="I146" s="71">
        <f t="shared" si="2"/>
        <v>100</v>
      </c>
      <c r="J146" s="56"/>
      <c r="K146" s="56"/>
      <c r="L146" s="56"/>
      <c r="M146" s="56"/>
      <c r="N146" s="56"/>
    </row>
    <row r="147" spans="1:14" ht="120">
      <c r="A147" s="44" t="s">
        <v>415</v>
      </c>
      <c r="B147" s="72" t="s">
        <v>235</v>
      </c>
      <c r="C147" s="73">
        <v>7</v>
      </c>
      <c r="D147" s="73">
        <v>2</v>
      </c>
      <c r="E147" s="72" t="s">
        <v>416</v>
      </c>
      <c r="F147" s="74">
        <v>0</v>
      </c>
      <c r="G147" s="75">
        <f>G148</f>
        <v>761000</v>
      </c>
      <c r="H147" s="75">
        <f>H148</f>
        <v>761000</v>
      </c>
      <c r="I147" s="71">
        <f t="shared" si="2"/>
        <v>100</v>
      </c>
      <c r="J147" s="56"/>
      <c r="K147" s="56"/>
      <c r="L147" s="56"/>
      <c r="M147" s="56"/>
      <c r="N147" s="56"/>
    </row>
    <row r="148" spans="1:14" ht="24">
      <c r="A148" s="44" t="s">
        <v>286</v>
      </c>
      <c r="B148" s="72" t="s">
        <v>235</v>
      </c>
      <c r="C148" s="73">
        <v>7</v>
      </c>
      <c r="D148" s="73">
        <v>2</v>
      </c>
      <c r="E148" s="72" t="s">
        <v>416</v>
      </c>
      <c r="F148" s="74">
        <v>1</v>
      </c>
      <c r="G148" s="76">
        <v>761000</v>
      </c>
      <c r="H148" s="75">
        <v>761000</v>
      </c>
      <c r="I148" s="71">
        <f aca="true" t="shared" si="7" ref="I148:I211">H148/G148*100</f>
        <v>100</v>
      </c>
      <c r="J148" s="56"/>
      <c r="K148" s="56"/>
      <c r="L148" s="56"/>
      <c r="M148" s="56"/>
      <c r="N148" s="56"/>
    </row>
    <row r="149" spans="1:14" ht="12.75">
      <c r="A149" s="46" t="s">
        <v>226</v>
      </c>
      <c r="B149" s="72" t="s">
        <v>235</v>
      </c>
      <c r="C149" s="73">
        <v>7</v>
      </c>
      <c r="D149" s="73">
        <v>2</v>
      </c>
      <c r="E149" s="72" t="s">
        <v>218</v>
      </c>
      <c r="F149" s="74">
        <v>0</v>
      </c>
      <c r="G149" s="75">
        <f>G150+G152+G154+G156+G158+G160+G162</f>
        <v>18711677.380000003</v>
      </c>
      <c r="H149" s="75">
        <f>H150+H152+H154+H156+H158+H160+H162</f>
        <v>18711677.380000003</v>
      </c>
      <c r="I149" s="71">
        <f t="shared" si="7"/>
        <v>100</v>
      </c>
      <c r="J149" s="56"/>
      <c r="K149" s="56"/>
      <c r="L149" s="56"/>
      <c r="M149" s="56"/>
      <c r="N149" s="56"/>
    </row>
    <row r="150" spans="1:14" ht="144">
      <c r="A150" s="44" t="s">
        <v>404</v>
      </c>
      <c r="B150" s="72" t="s">
        <v>235</v>
      </c>
      <c r="C150" s="73">
        <v>7</v>
      </c>
      <c r="D150" s="73">
        <v>2</v>
      </c>
      <c r="E150" s="72" t="s">
        <v>252</v>
      </c>
      <c r="F150" s="74">
        <v>0</v>
      </c>
      <c r="G150" s="75">
        <f>G151</f>
        <v>5941000</v>
      </c>
      <c r="H150" s="75">
        <f>H151</f>
        <v>5941000</v>
      </c>
      <c r="I150" s="71">
        <f t="shared" si="7"/>
        <v>100</v>
      </c>
      <c r="J150" s="56"/>
      <c r="K150" s="56"/>
      <c r="L150" s="56"/>
      <c r="M150" s="56"/>
      <c r="N150" s="56"/>
    </row>
    <row r="151" spans="1:14" ht="24">
      <c r="A151" s="44" t="s">
        <v>286</v>
      </c>
      <c r="B151" s="72" t="s">
        <v>235</v>
      </c>
      <c r="C151" s="73">
        <v>7</v>
      </c>
      <c r="D151" s="73">
        <v>2</v>
      </c>
      <c r="E151" s="72" t="s">
        <v>252</v>
      </c>
      <c r="F151" s="74">
        <v>1</v>
      </c>
      <c r="G151" s="76">
        <v>5941000</v>
      </c>
      <c r="H151" s="75">
        <v>5941000</v>
      </c>
      <c r="I151" s="71">
        <f t="shared" si="7"/>
        <v>100</v>
      </c>
      <c r="J151" s="56"/>
      <c r="K151" s="56"/>
      <c r="L151" s="56"/>
      <c r="M151" s="56"/>
      <c r="N151" s="56"/>
    </row>
    <row r="152" spans="1:14" ht="72">
      <c r="A152" s="44" t="s">
        <v>405</v>
      </c>
      <c r="B152" s="72" t="s">
        <v>235</v>
      </c>
      <c r="C152" s="73">
        <v>7</v>
      </c>
      <c r="D152" s="73">
        <v>2</v>
      </c>
      <c r="E152" s="72" t="s">
        <v>406</v>
      </c>
      <c r="F152" s="74">
        <v>0</v>
      </c>
      <c r="G152" s="75">
        <f>G153</f>
        <v>3450126</v>
      </c>
      <c r="H152" s="75">
        <f>H153</f>
        <v>3450126</v>
      </c>
      <c r="I152" s="71">
        <f t="shared" si="7"/>
        <v>100</v>
      </c>
      <c r="J152" s="56"/>
      <c r="K152" s="56"/>
      <c r="L152" s="56"/>
      <c r="M152" s="56"/>
      <c r="N152" s="56"/>
    </row>
    <row r="153" spans="1:14" ht="24">
      <c r="A153" s="44" t="s">
        <v>286</v>
      </c>
      <c r="B153" s="72" t="s">
        <v>235</v>
      </c>
      <c r="C153" s="73">
        <v>7</v>
      </c>
      <c r="D153" s="73">
        <v>2</v>
      </c>
      <c r="E153" s="72" t="s">
        <v>406</v>
      </c>
      <c r="F153" s="74">
        <v>1</v>
      </c>
      <c r="G153" s="76">
        <v>3450126</v>
      </c>
      <c r="H153" s="75">
        <v>3450126</v>
      </c>
      <c r="I153" s="71">
        <f t="shared" si="7"/>
        <v>100</v>
      </c>
      <c r="J153" s="56"/>
      <c r="K153" s="56"/>
      <c r="L153" s="56"/>
      <c r="M153" s="56"/>
      <c r="N153" s="56"/>
    </row>
    <row r="154" spans="1:14" ht="48">
      <c r="A154" s="44" t="s">
        <v>407</v>
      </c>
      <c r="B154" s="72" t="s">
        <v>235</v>
      </c>
      <c r="C154" s="73">
        <v>7</v>
      </c>
      <c r="D154" s="73">
        <v>2</v>
      </c>
      <c r="E154" s="72" t="s">
        <v>408</v>
      </c>
      <c r="F154" s="74">
        <v>0</v>
      </c>
      <c r="G154" s="75">
        <f>G155</f>
        <v>6780798</v>
      </c>
      <c r="H154" s="75">
        <f>H155</f>
        <v>6780798</v>
      </c>
      <c r="I154" s="71">
        <f t="shared" si="7"/>
        <v>100</v>
      </c>
      <c r="J154" s="56"/>
      <c r="K154" s="56"/>
      <c r="L154" s="56"/>
      <c r="M154" s="56"/>
      <c r="N154" s="56"/>
    </row>
    <row r="155" spans="1:14" ht="24">
      <c r="A155" s="44" t="s">
        <v>286</v>
      </c>
      <c r="B155" s="72" t="s">
        <v>235</v>
      </c>
      <c r="C155" s="73">
        <v>7</v>
      </c>
      <c r="D155" s="73">
        <v>2</v>
      </c>
      <c r="E155" s="72" t="s">
        <v>408</v>
      </c>
      <c r="F155" s="74">
        <v>1</v>
      </c>
      <c r="G155" s="76">
        <v>6780798</v>
      </c>
      <c r="H155" s="75">
        <v>6780798</v>
      </c>
      <c r="I155" s="71">
        <f t="shared" si="7"/>
        <v>100</v>
      </c>
      <c r="J155" s="56"/>
      <c r="K155" s="56"/>
      <c r="L155" s="56"/>
      <c r="M155" s="56"/>
      <c r="N155" s="56"/>
    </row>
    <row r="156" spans="1:14" ht="60">
      <c r="A156" s="44" t="s">
        <v>417</v>
      </c>
      <c r="B156" s="72" t="s">
        <v>235</v>
      </c>
      <c r="C156" s="73">
        <v>7</v>
      </c>
      <c r="D156" s="73">
        <v>2</v>
      </c>
      <c r="E156" s="72" t="s">
        <v>418</v>
      </c>
      <c r="F156" s="74">
        <v>0</v>
      </c>
      <c r="G156" s="75">
        <f>G157</f>
        <v>569753.38</v>
      </c>
      <c r="H156" s="75">
        <f>H157</f>
        <v>569753.38</v>
      </c>
      <c r="I156" s="71">
        <f t="shared" si="7"/>
        <v>100</v>
      </c>
      <c r="J156" s="56"/>
      <c r="K156" s="56"/>
      <c r="L156" s="56"/>
      <c r="M156" s="56"/>
      <c r="N156" s="56"/>
    </row>
    <row r="157" spans="1:14" ht="24">
      <c r="A157" s="44" t="s">
        <v>286</v>
      </c>
      <c r="B157" s="72" t="s">
        <v>235</v>
      </c>
      <c r="C157" s="73">
        <v>7</v>
      </c>
      <c r="D157" s="73">
        <v>2</v>
      </c>
      <c r="E157" s="72" t="s">
        <v>418</v>
      </c>
      <c r="F157" s="74">
        <v>1</v>
      </c>
      <c r="G157" s="76">
        <v>569753.38</v>
      </c>
      <c r="H157" s="75">
        <v>569753.38</v>
      </c>
      <c r="I157" s="71">
        <f t="shared" si="7"/>
        <v>100</v>
      </c>
      <c r="J157" s="56"/>
      <c r="K157" s="56"/>
      <c r="L157" s="56"/>
      <c r="M157" s="56"/>
      <c r="N157" s="56"/>
    </row>
    <row r="158" spans="1:14" ht="96">
      <c r="A158" s="44" t="s">
        <v>419</v>
      </c>
      <c r="B158" s="72" t="s">
        <v>235</v>
      </c>
      <c r="C158" s="73">
        <v>7</v>
      </c>
      <c r="D158" s="73">
        <v>2</v>
      </c>
      <c r="E158" s="72" t="s">
        <v>420</v>
      </c>
      <c r="F158" s="74">
        <v>0</v>
      </c>
      <c r="G158" s="75">
        <f>G159</f>
        <v>1037000</v>
      </c>
      <c r="H158" s="75">
        <f>H159</f>
        <v>1037000</v>
      </c>
      <c r="I158" s="71">
        <f t="shared" si="7"/>
        <v>100</v>
      </c>
      <c r="J158" s="56"/>
      <c r="K158" s="56"/>
      <c r="L158" s="56"/>
      <c r="M158" s="56"/>
      <c r="N158" s="56"/>
    </row>
    <row r="159" spans="1:14" ht="24">
      <c r="A159" s="44" t="s">
        <v>286</v>
      </c>
      <c r="B159" s="72" t="s">
        <v>235</v>
      </c>
      <c r="C159" s="73">
        <v>7</v>
      </c>
      <c r="D159" s="73">
        <v>2</v>
      </c>
      <c r="E159" s="72" t="s">
        <v>420</v>
      </c>
      <c r="F159" s="74">
        <v>1</v>
      </c>
      <c r="G159" s="76">
        <v>1037000</v>
      </c>
      <c r="H159" s="75">
        <v>1037000</v>
      </c>
      <c r="I159" s="71">
        <f t="shared" si="7"/>
        <v>100</v>
      </c>
      <c r="J159" s="56"/>
      <c r="K159" s="56"/>
      <c r="L159" s="56"/>
      <c r="M159" s="56"/>
      <c r="N159" s="56"/>
    </row>
    <row r="160" spans="1:14" ht="84">
      <c r="A160" s="47" t="s">
        <v>421</v>
      </c>
      <c r="B160" s="72" t="s">
        <v>235</v>
      </c>
      <c r="C160" s="73">
        <v>7</v>
      </c>
      <c r="D160" s="73">
        <v>2</v>
      </c>
      <c r="E160" s="72" t="s">
        <v>422</v>
      </c>
      <c r="F160" s="74">
        <v>0</v>
      </c>
      <c r="G160" s="75">
        <f>G161</f>
        <v>155000</v>
      </c>
      <c r="H160" s="75">
        <f>H161</f>
        <v>155000</v>
      </c>
      <c r="I160" s="71">
        <f t="shared" si="7"/>
        <v>100</v>
      </c>
      <c r="J160" s="56"/>
      <c r="K160" s="56"/>
      <c r="L160" s="56"/>
      <c r="M160" s="56"/>
      <c r="N160" s="56"/>
    </row>
    <row r="161" spans="1:14" ht="24">
      <c r="A161" s="44" t="s">
        <v>286</v>
      </c>
      <c r="B161" s="72" t="s">
        <v>235</v>
      </c>
      <c r="C161" s="73">
        <v>7</v>
      </c>
      <c r="D161" s="73">
        <v>2</v>
      </c>
      <c r="E161" s="72" t="s">
        <v>422</v>
      </c>
      <c r="F161" s="74">
        <v>1</v>
      </c>
      <c r="G161" s="76">
        <v>155000</v>
      </c>
      <c r="H161" s="75">
        <v>155000</v>
      </c>
      <c r="I161" s="71">
        <f t="shared" si="7"/>
        <v>100</v>
      </c>
      <c r="J161" s="56"/>
      <c r="K161" s="56"/>
      <c r="L161" s="56"/>
      <c r="M161" s="56"/>
      <c r="N161" s="56"/>
    </row>
    <row r="162" spans="1:14" ht="48">
      <c r="A162" s="44" t="s">
        <v>366</v>
      </c>
      <c r="B162" s="72" t="s">
        <v>235</v>
      </c>
      <c r="C162" s="73">
        <v>7</v>
      </c>
      <c r="D162" s="73">
        <v>2</v>
      </c>
      <c r="E162" s="72" t="s">
        <v>423</v>
      </c>
      <c r="F162" s="74">
        <v>0</v>
      </c>
      <c r="G162" s="75">
        <f>G163</f>
        <v>778000</v>
      </c>
      <c r="H162" s="75">
        <f>H163</f>
        <v>778000</v>
      </c>
      <c r="I162" s="71">
        <f t="shared" si="7"/>
        <v>100</v>
      </c>
      <c r="J162" s="56"/>
      <c r="K162" s="56"/>
      <c r="L162" s="56"/>
      <c r="M162" s="56"/>
      <c r="N162" s="56"/>
    </row>
    <row r="163" spans="1:14" ht="24">
      <c r="A163" s="44" t="s">
        <v>286</v>
      </c>
      <c r="B163" s="72" t="s">
        <v>235</v>
      </c>
      <c r="C163" s="73">
        <v>7</v>
      </c>
      <c r="D163" s="73">
        <v>2</v>
      </c>
      <c r="E163" s="72" t="s">
        <v>423</v>
      </c>
      <c r="F163" s="74">
        <v>1</v>
      </c>
      <c r="G163" s="76">
        <v>778000</v>
      </c>
      <c r="H163" s="75">
        <v>778000</v>
      </c>
      <c r="I163" s="71">
        <f t="shared" si="7"/>
        <v>100</v>
      </c>
      <c r="J163" s="56"/>
      <c r="K163" s="56"/>
      <c r="L163" s="56"/>
      <c r="M163" s="56"/>
      <c r="N163" s="56"/>
    </row>
    <row r="164" spans="1:14" ht="24">
      <c r="A164" s="44" t="s">
        <v>487</v>
      </c>
      <c r="B164" s="72" t="s">
        <v>235</v>
      </c>
      <c r="C164" s="73">
        <v>7</v>
      </c>
      <c r="D164" s="73">
        <v>7</v>
      </c>
      <c r="E164" s="72" t="s">
        <v>183</v>
      </c>
      <c r="F164" s="74">
        <v>0</v>
      </c>
      <c r="G164" s="77">
        <f aca="true" t="shared" si="8" ref="G164:H166">G165</f>
        <v>768800</v>
      </c>
      <c r="H164" s="77">
        <f t="shared" si="8"/>
        <v>768777</v>
      </c>
      <c r="I164" s="71">
        <f t="shared" si="7"/>
        <v>99.9970083246618</v>
      </c>
      <c r="J164" s="56"/>
      <c r="K164" s="56"/>
      <c r="L164" s="56"/>
      <c r="M164" s="56"/>
      <c r="N164" s="56"/>
    </row>
    <row r="165" spans="1:14" ht="24">
      <c r="A165" s="44" t="s">
        <v>424</v>
      </c>
      <c r="B165" s="73">
        <v>980</v>
      </c>
      <c r="C165" s="73">
        <v>7</v>
      </c>
      <c r="D165" s="72" t="s">
        <v>222</v>
      </c>
      <c r="E165" s="72" t="s">
        <v>253</v>
      </c>
      <c r="F165" s="74">
        <v>0</v>
      </c>
      <c r="G165" s="77">
        <f t="shared" si="8"/>
        <v>768800</v>
      </c>
      <c r="H165" s="77">
        <f t="shared" si="8"/>
        <v>768777</v>
      </c>
      <c r="I165" s="71">
        <f t="shared" si="7"/>
        <v>99.9970083246618</v>
      </c>
      <c r="J165" s="56"/>
      <c r="K165" s="56"/>
      <c r="L165" s="56"/>
      <c r="M165" s="56"/>
      <c r="N165" s="56"/>
    </row>
    <row r="166" spans="1:14" ht="24">
      <c r="A166" s="44" t="s">
        <v>425</v>
      </c>
      <c r="B166" s="73">
        <v>980</v>
      </c>
      <c r="C166" s="73">
        <v>7</v>
      </c>
      <c r="D166" s="72" t="s">
        <v>222</v>
      </c>
      <c r="E166" s="72" t="s">
        <v>254</v>
      </c>
      <c r="F166" s="74">
        <v>0</v>
      </c>
      <c r="G166" s="77">
        <f t="shared" si="8"/>
        <v>768800</v>
      </c>
      <c r="H166" s="77">
        <f t="shared" si="8"/>
        <v>768777</v>
      </c>
      <c r="I166" s="71">
        <f t="shared" si="7"/>
        <v>99.9970083246618</v>
      </c>
      <c r="J166" s="56"/>
      <c r="K166" s="56"/>
      <c r="L166" s="56"/>
      <c r="M166" s="56"/>
      <c r="N166" s="56"/>
    </row>
    <row r="167" spans="1:14" ht="24">
      <c r="A167" s="44" t="s">
        <v>286</v>
      </c>
      <c r="B167" s="73">
        <v>980</v>
      </c>
      <c r="C167" s="73">
        <v>7</v>
      </c>
      <c r="D167" s="72" t="s">
        <v>222</v>
      </c>
      <c r="E167" s="72" t="s">
        <v>254</v>
      </c>
      <c r="F167" s="74">
        <v>1</v>
      </c>
      <c r="G167" s="76">
        <v>768800</v>
      </c>
      <c r="H167" s="77">
        <v>768777</v>
      </c>
      <c r="I167" s="71">
        <f t="shared" si="7"/>
        <v>99.9970083246618</v>
      </c>
      <c r="J167" s="56"/>
      <c r="K167" s="56"/>
      <c r="L167" s="56"/>
      <c r="M167" s="56"/>
      <c r="N167" s="56"/>
    </row>
    <row r="168" spans="1:14" ht="24">
      <c r="A168" s="44" t="s">
        <v>488</v>
      </c>
      <c r="B168" s="72" t="s">
        <v>235</v>
      </c>
      <c r="C168" s="73" t="s">
        <v>222</v>
      </c>
      <c r="D168" s="73">
        <v>9</v>
      </c>
      <c r="E168" s="72" t="s">
        <v>183</v>
      </c>
      <c r="F168" s="74">
        <v>0</v>
      </c>
      <c r="G168" s="77">
        <f>G169+G172</f>
        <v>12632634</v>
      </c>
      <c r="H168" s="77">
        <f>H169+H172</f>
        <v>12631456.25</v>
      </c>
      <c r="I168" s="71">
        <f t="shared" si="7"/>
        <v>99.99067692454321</v>
      </c>
      <c r="J168" s="56"/>
      <c r="K168" s="56"/>
      <c r="L168" s="56"/>
      <c r="M168" s="56"/>
      <c r="N168" s="56"/>
    </row>
    <row r="169" spans="1:14" ht="84">
      <c r="A169" s="44" t="s">
        <v>296</v>
      </c>
      <c r="B169" s="72" t="s">
        <v>235</v>
      </c>
      <c r="C169" s="73" t="s">
        <v>222</v>
      </c>
      <c r="D169" s="73">
        <v>9</v>
      </c>
      <c r="E169" s="72" t="s">
        <v>255</v>
      </c>
      <c r="F169" s="74">
        <v>0</v>
      </c>
      <c r="G169" s="75">
        <f>G170</f>
        <v>9700700</v>
      </c>
      <c r="H169" s="75">
        <f>H170</f>
        <v>9700676.82</v>
      </c>
      <c r="I169" s="71">
        <f t="shared" si="7"/>
        <v>99.99976104817179</v>
      </c>
      <c r="J169" s="56"/>
      <c r="K169" s="56"/>
      <c r="L169" s="56"/>
      <c r="M169" s="56"/>
      <c r="N169" s="56"/>
    </row>
    <row r="170" spans="1:14" ht="24">
      <c r="A170" s="44" t="s">
        <v>177</v>
      </c>
      <c r="B170" s="72" t="s">
        <v>235</v>
      </c>
      <c r="C170" s="73" t="s">
        <v>222</v>
      </c>
      <c r="D170" s="73">
        <v>9</v>
      </c>
      <c r="E170" s="72" t="s">
        <v>256</v>
      </c>
      <c r="F170" s="74">
        <v>0</v>
      </c>
      <c r="G170" s="75">
        <f>G171</f>
        <v>9700700</v>
      </c>
      <c r="H170" s="75">
        <f>H171</f>
        <v>9700676.82</v>
      </c>
      <c r="I170" s="71">
        <f t="shared" si="7"/>
        <v>99.99976104817179</v>
      </c>
      <c r="J170" s="56"/>
      <c r="K170" s="56"/>
      <c r="L170" s="56"/>
      <c r="M170" s="56"/>
      <c r="N170" s="56"/>
    </row>
    <row r="171" spans="1:14" ht="24">
      <c r="A171" s="44" t="s">
        <v>286</v>
      </c>
      <c r="B171" s="72" t="s">
        <v>235</v>
      </c>
      <c r="C171" s="73" t="s">
        <v>222</v>
      </c>
      <c r="D171" s="73">
        <v>9</v>
      </c>
      <c r="E171" s="72" t="s">
        <v>256</v>
      </c>
      <c r="F171" s="74">
        <v>1</v>
      </c>
      <c r="G171" s="76">
        <v>9700700</v>
      </c>
      <c r="H171" s="75">
        <v>9700676.82</v>
      </c>
      <c r="I171" s="71">
        <f t="shared" si="7"/>
        <v>99.99976104817179</v>
      </c>
      <c r="J171" s="56"/>
      <c r="K171" s="56"/>
      <c r="L171" s="56"/>
      <c r="M171" s="56"/>
      <c r="N171" s="56"/>
    </row>
    <row r="172" spans="1:14" ht="12.75">
      <c r="A172" s="46" t="s">
        <v>226</v>
      </c>
      <c r="B172" s="72" t="s">
        <v>235</v>
      </c>
      <c r="C172" s="73">
        <v>7</v>
      </c>
      <c r="D172" s="73">
        <v>9</v>
      </c>
      <c r="E172" s="72" t="s">
        <v>218</v>
      </c>
      <c r="F172" s="74">
        <v>0</v>
      </c>
      <c r="G172" s="75">
        <f>G173+G175</f>
        <v>2931934</v>
      </c>
      <c r="H172" s="75">
        <f>H173+H175</f>
        <v>2930779.4299999997</v>
      </c>
      <c r="I172" s="71">
        <f t="shared" si="7"/>
        <v>99.96062087345757</v>
      </c>
      <c r="J172" s="56"/>
      <c r="K172" s="56"/>
      <c r="L172" s="56"/>
      <c r="M172" s="56"/>
      <c r="N172" s="56"/>
    </row>
    <row r="173" spans="1:14" ht="60">
      <c r="A173" s="44" t="s">
        <v>417</v>
      </c>
      <c r="B173" s="72" t="s">
        <v>235</v>
      </c>
      <c r="C173" s="73">
        <v>7</v>
      </c>
      <c r="D173" s="73">
        <v>9</v>
      </c>
      <c r="E173" s="72" t="s">
        <v>418</v>
      </c>
      <c r="F173" s="74">
        <v>0</v>
      </c>
      <c r="G173" s="75">
        <f>G174</f>
        <v>2800246.62</v>
      </c>
      <c r="H173" s="75">
        <f>H174</f>
        <v>2799092.05</v>
      </c>
      <c r="I173" s="71">
        <f t="shared" si="7"/>
        <v>99.95876898871143</v>
      </c>
      <c r="J173" s="56"/>
      <c r="K173" s="56"/>
      <c r="L173" s="56"/>
      <c r="M173" s="56"/>
      <c r="N173" s="56"/>
    </row>
    <row r="174" spans="1:14" ht="24">
      <c r="A174" s="44" t="s">
        <v>286</v>
      </c>
      <c r="B174" s="72" t="s">
        <v>235</v>
      </c>
      <c r="C174" s="73">
        <v>7</v>
      </c>
      <c r="D174" s="73">
        <v>9</v>
      </c>
      <c r="E174" s="72" t="s">
        <v>418</v>
      </c>
      <c r="F174" s="74">
        <v>1</v>
      </c>
      <c r="G174" s="76">
        <v>2800246.62</v>
      </c>
      <c r="H174" s="75">
        <v>2799092.05</v>
      </c>
      <c r="I174" s="71">
        <f t="shared" si="7"/>
        <v>99.95876898871143</v>
      </c>
      <c r="J174" s="56"/>
      <c r="K174" s="56"/>
      <c r="L174" s="56"/>
      <c r="M174" s="56"/>
      <c r="N174" s="56"/>
    </row>
    <row r="175" spans="1:14" ht="48">
      <c r="A175" s="44" t="s">
        <v>426</v>
      </c>
      <c r="B175" s="72" t="s">
        <v>235</v>
      </c>
      <c r="C175" s="73">
        <v>7</v>
      </c>
      <c r="D175" s="73">
        <v>9</v>
      </c>
      <c r="E175" s="72" t="s">
        <v>427</v>
      </c>
      <c r="F175" s="74">
        <v>0</v>
      </c>
      <c r="G175" s="75">
        <f>G176</f>
        <v>131687.38</v>
      </c>
      <c r="H175" s="75">
        <f>H176</f>
        <v>131687.38</v>
      </c>
      <c r="I175" s="71">
        <f t="shared" si="7"/>
        <v>100</v>
      </c>
      <c r="J175" s="56"/>
      <c r="K175" s="56"/>
      <c r="L175" s="56"/>
      <c r="M175" s="56"/>
      <c r="N175" s="56"/>
    </row>
    <row r="176" spans="1:14" ht="24">
      <c r="A176" s="44" t="s">
        <v>286</v>
      </c>
      <c r="B176" s="72" t="s">
        <v>235</v>
      </c>
      <c r="C176" s="73">
        <v>7</v>
      </c>
      <c r="D176" s="73">
        <v>9</v>
      </c>
      <c r="E176" s="72" t="s">
        <v>427</v>
      </c>
      <c r="F176" s="74">
        <v>1</v>
      </c>
      <c r="G176" s="76">
        <v>131687.38</v>
      </c>
      <c r="H176" s="75">
        <v>131687.38</v>
      </c>
      <c r="I176" s="71">
        <f t="shared" si="7"/>
        <v>100</v>
      </c>
      <c r="J176" s="56"/>
      <c r="K176" s="56"/>
      <c r="L176" s="56"/>
      <c r="M176" s="56"/>
      <c r="N176" s="56"/>
    </row>
    <row r="177" spans="1:14" ht="12.75">
      <c r="A177" s="44" t="s">
        <v>493</v>
      </c>
      <c r="B177" s="72" t="s">
        <v>235</v>
      </c>
      <c r="C177" s="73">
        <v>10</v>
      </c>
      <c r="D177" s="73">
        <v>0</v>
      </c>
      <c r="E177" s="72" t="s">
        <v>183</v>
      </c>
      <c r="F177" s="74">
        <v>0</v>
      </c>
      <c r="G177" s="75">
        <f aca="true" t="shared" si="9" ref="G177:H180">G178</f>
        <v>1697000</v>
      </c>
      <c r="H177" s="75">
        <f t="shared" si="9"/>
        <v>1696994.08</v>
      </c>
      <c r="I177" s="71">
        <f t="shared" si="7"/>
        <v>99.99965114908663</v>
      </c>
      <c r="J177" s="56"/>
      <c r="K177" s="56"/>
      <c r="L177" s="56"/>
      <c r="M177" s="56"/>
      <c r="N177" s="56"/>
    </row>
    <row r="178" spans="1:14" ht="12.75">
      <c r="A178" s="44" t="s">
        <v>495</v>
      </c>
      <c r="B178" s="72" t="s">
        <v>235</v>
      </c>
      <c r="C178" s="73">
        <v>10</v>
      </c>
      <c r="D178" s="73">
        <v>4</v>
      </c>
      <c r="E178" s="72" t="s">
        <v>183</v>
      </c>
      <c r="F178" s="74">
        <v>0</v>
      </c>
      <c r="G178" s="75">
        <f t="shared" si="9"/>
        <v>1697000</v>
      </c>
      <c r="H178" s="75">
        <f t="shared" si="9"/>
        <v>1696994.08</v>
      </c>
      <c r="I178" s="71">
        <f t="shared" si="7"/>
        <v>99.99965114908663</v>
      </c>
      <c r="J178" s="56"/>
      <c r="K178" s="56"/>
      <c r="L178" s="56"/>
      <c r="M178" s="56"/>
      <c r="N178" s="56"/>
    </row>
    <row r="179" spans="1:14" ht="24">
      <c r="A179" s="44" t="s">
        <v>295</v>
      </c>
      <c r="B179" s="72" t="s">
        <v>235</v>
      </c>
      <c r="C179" s="73">
        <v>10</v>
      </c>
      <c r="D179" s="73">
        <v>4</v>
      </c>
      <c r="E179" s="72" t="s">
        <v>211</v>
      </c>
      <c r="F179" s="74">
        <v>0</v>
      </c>
      <c r="G179" s="75">
        <f t="shared" si="9"/>
        <v>1697000</v>
      </c>
      <c r="H179" s="75">
        <f t="shared" si="9"/>
        <v>1696994.08</v>
      </c>
      <c r="I179" s="71">
        <f t="shared" si="7"/>
        <v>99.99965114908663</v>
      </c>
      <c r="J179" s="56"/>
      <c r="K179" s="56"/>
      <c r="L179" s="56"/>
      <c r="M179" s="56"/>
      <c r="N179" s="56"/>
    </row>
    <row r="180" spans="1:14" ht="84">
      <c r="A180" s="45" t="s">
        <v>297</v>
      </c>
      <c r="B180" s="72" t="s">
        <v>235</v>
      </c>
      <c r="C180" s="73">
        <v>10</v>
      </c>
      <c r="D180" s="73">
        <v>4</v>
      </c>
      <c r="E180" s="72" t="s">
        <v>257</v>
      </c>
      <c r="F180" s="74">
        <v>0</v>
      </c>
      <c r="G180" s="75">
        <f t="shared" si="9"/>
        <v>1697000</v>
      </c>
      <c r="H180" s="75">
        <f t="shared" si="9"/>
        <v>1696994.08</v>
      </c>
      <c r="I180" s="71">
        <f t="shared" si="7"/>
        <v>99.99965114908663</v>
      </c>
      <c r="J180" s="56"/>
      <c r="K180" s="56"/>
      <c r="L180" s="56"/>
      <c r="M180" s="56"/>
      <c r="N180" s="56"/>
    </row>
    <row r="181" spans="1:14" ht="12.75">
      <c r="A181" s="44" t="s">
        <v>289</v>
      </c>
      <c r="B181" s="72" t="s">
        <v>235</v>
      </c>
      <c r="C181" s="73">
        <v>10</v>
      </c>
      <c r="D181" s="73">
        <v>4</v>
      </c>
      <c r="E181" s="72" t="s">
        <v>257</v>
      </c>
      <c r="F181" s="74">
        <v>5</v>
      </c>
      <c r="G181" s="76">
        <v>1697000</v>
      </c>
      <c r="H181" s="75">
        <v>1696994.08</v>
      </c>
      <c r="I181" s="71">
        <f t="shared" si="7"/>
        <v>99.99965114908663</v>
      </c>
      <c r="J181" s="56"/>
      <c r="K181" s="56"/>
      <c r="L181" s="56"/>
      <c r="M181" s="56"/>
      <c r="N181" s="56"/>
    </row>
    <row r="182" spans="1:14" ht="36">
      <c r="A182" s="52" t="s">
        <v>428</v>
      </c>
      <c r="B182" s="41" t="s">
        <v>258</v>
      </c>
      <c r="C182" s="68">
        <v>0</v>
      </c>
      <c r="D182" s="68">
        <v>0</v>
      </c>
      <c r="E182" s="41" t="s">
        <v>183</v>
      </c>
      <c r="F182" s="69">
        <v>0</v>
      </c>
      <c r="G182" s="86">
        <f>G183+G188</f>
        <v>13875679.45</v>
      </c>
      <c r="H182" s="86">
        <f>H183+H188</f>
        <v>13875458.999999998</v>
      </c>
      <c r="I182" s="71">
        <f t="shared" si="7"/>
        <v>99.9984112489713</v>
      </c>
      <c r="J182" s="56"/>
      <c r="K182" s="56"/>
      <c r="L182" s="56"/>
      <c r="M182" s="56"/>
      <c r="N182" s="56"/>
    </row>
    <row r="183" spans="1:14" ht="12.75">
      <c r="A183" s="44" t="s">
        <v>484</v>
      </c>
      <c r="B183" s="72" t="s">
        <v>258</v>
      </c>
      <c r="C183" s="73">
        <v>7</v>
      </c>
      <c r="D183" s="73">
        <v>0</v>
      </c>
      <c r="E183" s="72" t="s">
        <v>183</v>
      </c>
      <c r="F183" s="74">
        <v>0</v>
      </c>
      <c r="G183" s="75">
        <f aca="true" t="shared" si="10" ref="G183:H186">G184</f>
        <v>2537700</v>
      </c>
      <c r="H183" s="75">
        <f t="shared" si="10"/>
        <v>2537700</v>
      </c>
      <c r="I183" s="71">
        <f t="shared" si="7"/>
        <v>100</v>
      </c>
      <c r="J183" s="56"/>
      <c r="K183" s="56"/>
      <c r="L183" s="56"/>
      <c r="M183" s="56"/>
      <c r="N183" s="56"/>
    </row>
    <row r="184" spans="1:14" ht="12.75">
      <c r="A184" s="44" t="s">
        <v>486</v>
      </c>
      <c r="B184" s="72" t="s">
        <v>258</v>
      </c>
      <c r="C184" s="73">
        <v>7</v>
      </c>
      <c r="D184" s="73">
        <v>2</v>
      </c>
      <c r="E184" s="72" t="s">
        <v>183</v>
      </c>
      <c r="F184" s="74">
        <v>0</v>
      </c>
      <c r="G184" s="75">
        <f t="shared" si="10"/>
        <v>2537700</v>
      </c>
      <c r="H184" s="75">
        <f t="shared" si="10"/>
        <v>2537700</v>
      </c>
      <c r="I184" s="71">
        <f t="shared" si="7"/>
        <v>100</v>
      </c>
      <c r="J184" s="56"/>
      <c r="K184" s="56"/>
      <c r="L184" s="56"/>
      <c r="M184" s="56"/>
      <c r="N184" s="56"/>
    </row>
    <row r="185" spans="1:14" ht="24">
      <c r="A185" s="44" t="s">
        <v>294</v>
      </c>
      <c r="B185" s="72" t="s">
        <v>258</v>
      </c>
      <c r="C185" s="73">
        <v>7</v>
      </c>
      <c r="D185" s="73">
        <v>2</v>
      </c>
      <c r="E185" s="72" t="s">
        <v>241</v>
      </c>
      <c r="F185" s="74">
        <v>0</v>
      </c>
      <c r="G185" s="75">
        <f t="shared" si="10"/>
        <v>2537700</v>
      </c>
      <c r="H185" s="75">
        <f t="shared" si="10"/>
        <v>2537700</v>
      </c>
      <c r="I185" s="71">
        <f t="shared" si="7"/>
        <v>100</v>
      </c>
      <c r="J185" s="56"/>
      <c r="K185" s="56"/>
      <c r="L185" s="56"/>
      <c r="M185" s="56"/>
      <c r="N185" s="56"/>
    </row>
    <row r="186" spans="1:14" ht="48">
      <c r="A186" s="44" t="s">
        <v>429</v>
      </c>
      <c r="B186" s="72" t="s">
        <v>258</v>
      </c>
      <c r="C186" s="73">
        <v>7</v>
      </c>
      <c r="D186" s="73">
        <v>2</v>
      </c>
      <c r="E186" s="72" t="s">
        <v>259</v>
      </c>
      <c r="F186" s="74">
        <v>0</v>
      </c>
      <c r="G186" s="75">
        <f t="shared" si="10"/>
        <v>2537700</v>
      </c>
      <c r="H186" s="75">
        <f t="shared" si="10"/>
        <v>2537700</v>
      </c>
      <c r="I186" s="71">
        <f t="shared" si="7"/>
        <v>100</v>
      </c>
      <c r="J186" s="56"/>
      <c r="K186" s="56"/>
      <c r="L186" s="56"/>
      <c r="M186" s="56"/>
      <c r="N186" s="56"/>
    </row>
    <row r="187" spans="1:14" ht="24">
      <c r="A187" s="44" t="s">
        <v>430</v>
      </c>
      <c r="B187" s="72" t="s">
        <v>258</v>
      </c>
      <c r="C187" s="73">
        <v>7</v>
      </c>
      <c r="D187" s="73">
        <v>2</v>
      </c>
      <c r="E187" s="72" t="s">
        <v>259</v>
      </c>
      <c r="F187" s="74">
        <v>19</v>
      </c>
      <c r="G187" s="76">
        <v>2537700</v>
      </c>
      <c r="H187" s="75">
        <v>2537700</v>
      </c>
      <c r="I187" s="71">
        <f t="shared" si="7"/>
        <v>100</v>
      </c>
      <c r="J187" s="56"/>
      <c r="K187" s="56"/>
      <c r="L187" s="56"/>
      <c r="M187" s="56"/>
      <c r="N187" s="56"/>
    </row>
    <row r="188" spans="1:14" ht="12.75">
      <c r="A188" s="44" t="s">
        <v>431</v>
      </c>
      <c r="B188" s="72" t="s">
        <v>258</v>
      </c>
      <c r="C188" s="73">
        <v>8</v>
      </c>
      <c r="D188" s="73">
        <v>0</v>
      </c>
      <c r="E188" s="72" t="s">
        <v>183</v>
      </c>
      <c r="F188" s="74">
        <v>0</v>
      </c>
      <c r="G188" s="75">
        <f>G189</f>
        <v>11337979.45</v>
      </c>
      <c r="H188" s="75">
        <f>H189</f>
        <v>11337758.999999998</v>
      </c>
      <c r="I188" s="71">
        <f t="shared" si="7"/>
        <v>99.9980556500303</v>
      </c>
      <c r="J188" s="56"/>
      <c r="K188" s="56"/>
      <c r="L188" s="56"/>
      <c r="M188" s="56"/>
      <c r="N188" s="56"/>
    </row>
    <row r="189" spans="1:14" ht="12.75">
      <c r="A189" s="44" t="s">
        <v>260</v>
      </c>
      <c r="B189" s="72" t="s">
        <v>258</v>
      </c>
      <c r="C189" s="73">
        <v>8</v>
      </c>
      <c r="D189" s="73">
        <v>1</v>
      </c>
      <c r="E189" s="72" t="s">
        <v>183</v>
      </c>
      <c r="F189" s="74">
        <v>0</v>
      </c>
      <c r="G189" s="75">
        <f>G190+G195</f>
        <v>11337979.45</v>
      </c>
      <c r="H189" s="75">
        <f>H190+H195</f>
        <v>11337758.999999998</v>
      </c>
      <c r="I189" s="71">
        <f t="shared" si="7"/>
        <v>99.9980556500303</v>
      </c>
      <c r="J189" s="56"/>
      <c r="K189" s="56"/>
      <c r="L189" s="56"/>
      <c r="M189" s="56"/>
      <c r="N189" s="56"/>
    </row>
    <row r="190" spans="1:14" ht="36">
      <c r="A190" s="47" t="s">
        <v>432</v>
      </c>
      <c r="B190" s="72" t="s">
        <v>258</v>
      </c>
      <c r="C190" s="73">
        <v>8</v>
      </c>
      <c r="D190" s="73">
        <v>1</v>
      </c>
      <c r="E190" s="72" t="s">
        <v>433</v>
      </c>
      <c r="F190" s="74">
        <v>0</v>
      </c>
      <c r="G190" s="75">
        <f>G191+G193</f>
        <v>8839679.45</v>
      </c>
      <c r="H190" s="75">
        <f>H191+H193</f>
        <v>8839458.999999998</v>
      </c>
      <c r="I190" s="71">
        <f t="shared" si="7"/>
        <v>99.99750613128849</v>
      </c>
      <c r="J190" s="56"/>
      <c r="K190" s="56"/>
      <c r="L190" s="56"/>
      <c r="M190" s="56"/>
      <c r="N190" s="56"/>
    </row>
    <row r="191" spans="1:14" ht="60">
      <c r="A191" s="47" t="s">
        <v>434</v>
      </c>
      <c r="B191" s="72" t="s">
        <v>258</v>
      </c>
      <c r="C191" s="73">
        <v>8</v>
      </c>
      <c r="D191" s="73">
        <v>1</v>
      </c>
      <c r="E191" s="72" t="s">
        <v>435</v>
      </c>
      <c r="F191" s="74">
        <v>0</v>
      </c>
      <c r="G191" s="75">
        <f>G192</f>
        <v>72021</v>
      </c>
      <c r="H191" s="75">
        <f>H192</f>
        <v>72021</v>
      </c>
      <c r="I191" s="71">
        <f t="shared" si="7"/>
        <v>100</v>
      </c>
      <c r="J191" s="56"/>
      <c r="K191" s="56"/>
      <c r="L191" s="56"/>
      <c r="M191" s="56"/>
      <c r="N191" s="56"/>
    </row>
    <row r="192" spans="1:14" ht="24">
      <c r="A192" s="44" t="s">
        <v>286</v>
      </c>
      <c r="B192" s="72" t="s">
        <v>258</v>
      </c>
      <c r="C192" s="73">
        <v>8</v>
      </c>
      <c r="D192" s="73">
        <v>1</v>
      </c>
      <c r="E192" s="72" t="s">
        <v>435</v>
      </c>
      <c r="F192" s="74">
        <v>1</v>
      </c>
      <c r="G192" s="76">
        <v>72021</v>
      </c>
      <c r="H192" s="75">
        <v>72021</v>
      </c>
      <c r="I192" s="71">
        <f t="shared" si="7"/>
        <v>100</v>
      </c>
      <c r="J192" s="56"/>
      <c r="K192" s="56"/>
      <c r="L192" s="56"/>
      <c r="M192" s="56"/>
      <c r="N192" s="56"/>
    </row>
    <row r="193" spans="1:14" ht="36">
      <c r="A193" s="44" t="s">
        <v>261</v>
      </c>
      <c r="B193" s="72" t="s">
        <v>258</v>
      </c>
      <c r="C193" s="73" t="s">
        <v>263</v>
      </c>
      <c r="D193" s="73">
        <v>1</v>
      </c>
      <c r="E193" s="72" t="s">
        <v>264</v>
      </c>
      <c r="F193" s="74">
        <v>0</v>
      </c>
      <c r="G193" s="75">
        <f>G194</f>
        <v>8767658.45</v>
      </c>
      <c r="H193" s="75">
        <f>H194</f>
        <v>8767437.999999998</v>
      </c>
      <c r="I193" s="71">
        <f t="shared" si="7"/>
        <v>99.99748564566858</v>
      </c>
      <c r="J193" s="56"/>
      <c r="K193" s="56"/>
      <c r="L193" s="56"/>
      <c r="M193" s="56"/>
      <c r="N193" s="56"/>
    </row>
    <row r="194" spans="1:14" ht="24">
      <c r="A194" s="44" t="s">
        <v>286</v>
      </c>
      <c r="B194" s="72" t="s">
        <v>258</v>
      </c>
      <c r="C194" s="73" t="s">
        <v>263</v>
      </c>
      <c r="D194" s="73">
        <v>1</v>
      </c>
      <c r="E194" s="72" t="s">
        <v>264</v>
      </c>
      <c r="F194" s="74">
        <v>1</v>
      </c>
      <c r="G194" s="76">
        <v>8767658.45</v>
      </c>
      <c r="H194" s="75">
        <v>8767437.999999998</v>
      </c>
      <c r="I194" s="71">
        <f t="shared" si="7"/>
        <v>99.99748564566858</v>
      </c>
      <c r="J194" s="56"/>
      <c r="K194" s="56"/>
      <c r="L194" s="56"/>
      <c r="M194" s="56"/>
      <c r="N194" s="56"/>
    </row>
    <row r="195" spans="1:14" ht="12.75">
      <c r="A195" s="46" t="s">
        <v>226</v>
      </c>
      <c r="B195" s="72" t="s">
        <v>258</v>
      </c>
      <c r="C195" s="73" t="s">
        <v>263</v>
      </c>
      <c r="D195" s="73">
        <v>1</v>
      </c>
      <c r="E195" s="72" t="s">
        <v>218</v>
      </c>
      <c r="F195" s="74">
        <v>0</v>
      </c>
      <c r="G195" s="75">
        <f>G196+G198+G200</f>
        <v>2498300</v>
      </c>
      <c r="H195" s="75">
        <f>H196+H198+H200</f>
        <v>2498300</v>
      </c>
      <c r="I195" s="71">
        <f t="shared" si="7"/>
        <v>100</v>
      </c>
      <c r="J195" s="56"/>
      <c r="K195" s="56"/>
      <c r="L195" s="56"/>
      <c r="M195" s="56"/>
      <c r="N195" s="56"/>
    </row>
    <row r="196" spans="1:14" ht="156">
      <c r="A196" s="44" t="s">
        <v>436</v>
      </c>
      <c r="B196" s="72" t="s">
        <v>258</v>
      </c>
      <c r="C196" s="73">
        <v>8</v>
      </c>
      <c r="D196" s="73">
        <v>1</v>
      </c>
      <c r="E196" s="72" t="s">
        <v>252</v>
      </c>
      <c r="F196" s="74">
        <v>0</v>
      </c>
      <c r="G196" s="75">
        <f>G197</f>
        <v>1170300</v>
      </c>
      <c r="H196" s="75">
        <f>H197</f>
        <v>1170300</v>
      </c>
      <c r="I196" s="71">
        <f t="shared" si="7"/>
        <v>100</v>
      </c>
      <c r="J196" s="56"/>
      <c r="K196" s="56"/>
      <c r="L196" s="56"/>
      <c r="M196" s="56"/>
      <c r="N196" s="56"/>
    </row>
    <row r="197" spans="1:14" ht="24">
      <c r="A197" s="44" t="s">
        <v>286</v>
      </c>
      <c r="B197" s="72" t="s">
        <v>258</v>
      </c>
      <c r="C197" s="73">
        <v>8</v>
      </c>
      <c r="D197" s="73">
        <v>1</v>
      </c>
      <c r="E197" s="72" t="s">
        <v>252</v>
      </c>
      <c r="F197" s="74">
        <v>1</v>
      </c>
      <c r="G197" s="76">
        <v>1170300</v>
      </c>
      <c r="H197" s="75">
        <v>1170300</v>
      </c>
      <c r="I197" s="71">
        <f t="shared" si="7"/>
        <v>100</v>
      </c>
      <c r="J197" s="56"/>
      <c r="K197" s="56"/>
      <c r="L197" s="56"/>
      <c r="M197" s="56"/>
      <c r="N197" s="56"/>
    </row>
    <row r="198" spans="1:14" ht="60">
      <c r="A198" s="51" t="s">
        <v>437</v>
      </c>
      <c r="B198" s="72" t="s">
        <v>258</v>
      </c>
      <c r="C198" s="73">
        <v>8</v>
      </c>
      <c r="D198" s="73">
        <v>1</v>
      </c>
      <c r="E198" s="72" t="s">
        <v>438</v>
      </c>
      <c r="F198" s="74">
        <v>0</v>
      </c>
      <c r="G198" s="75">
        <f>G199</f>
        <v>528000</v>
      </c>
      <c r="H198" s="75">
        <f>H199</f>
        <v>528000</v>
      </c>
      <c r="I198" s="71">
        <f t="shared" si="7"/>
        <v>100</v>
      </c>
      <c r="J198" s="56"/>
      <c r="K198" s="56"/>
      <c r="L198" s="56"/>
      <c r="M198" s="56"/>
      <c r="N198" s="56"/>
    </row>
    <row r="199" spans="1:14" ht="24">
      <c r="A199" s="44" t="s">
        <v>286</v>
      </c>
      <c r="B199" s="72" t="s">
        <v>258</v>
      </c>
      <c r="C199" s="73">
        <v>8</v>
      </c>
      <c r="D199" s="73">
        <v>1</v>
      </c>
      <c r="E199" s="72" t="s">
        <v>438</v>
      </c>
      <c r="F199" s="74">
        <v>1</v>
      </c>
      <c r="G199" s="82">
        <v>528000</v>
      </c>
      <c r="H199" s="83">
        <v>528000</v>
      </c>
      <c r="I199" s="71">
        <f t="shared" si="7"/>
        <v>100</v>
      </c>
      <c r="J199" s="56"/>
      <c r="K199" s="56"/>
      <c r="L199" s="56"/>
      <c r="M199" s="56"/>
      <c r="N199" s="56"/>
    </row>
    <row r="200" spans="1:14" ht="48">
      <c r="A200" s="44" t="s">
        <v>426</v>
      </c>
      <c r="B200" s="72" t="s">
        <v>258</v>
      </c>
      <c r="C200" s="73">
        <v>8</v>
      </c>
      <c r="D200" s="73">
        <v>1</v>
      </c>
      <c r="E200" s="72" t="s">
        <v>427</v>
      </c>
      <c r="F200" s="74">
        <v>0</v>
      </c>
      <c r="G200" s="83">
        <f>G201</f>
        <v>800000</v>
      </c>
      <c r="H200" s="83">
        <f>H201</f>
        <v>800000</v>
      </c>
      <c r="I200" s="71">
        <f t="shared" si="7"/>
        <v>100</v>
      </c>
      <c r="J200" s="56"/>
      <c r="K200" s="56"/>
      <c r="L200" s="56"/>
      <c r="M200" s="56"/>
      <c r="N200" s="56"/>
    </row>
    <row r="201" spans="1:14" ht="24">
      <c r="A201" s="44" t="s">
        <v>286</v>
      </c>
      <c r="B201" s="72" t="s">
        <v>258</v>
      </c>
      <c r="C201" s="73">
        <v>8</v>
      </c>
      <c r="D201" s="73">
        <v>1</v>
      </c>
      <c r="E201" s="72" t="s">
        <v>427</v>
      </c>
      <c r="F201" s="74">
        <v>1</v>
      </c>
      <c r="G201" s="82">
        <v>800000</v>
      </c>
      <c r="H201" s="83">
        <v>800000</v>
      </c>
      <c r="I201" s="71">
        <f t="shared" si="7"/>
        <v>100</v>
      </c>
      <c r="J201" s="56"/>
      <c r="K201" s="56"/>
      <c r="L201" s="56"/>
      <c r="M201" s="56"/>
      <c r="N201" s="56"/>
    </row>
    <row r="202" spans="1:14" s="53" customFormat="1" ht="60">
      <c r="A202" s="52" t="s">
        <v>439</v>
      </c>
      <c r="B202" s="41" t="s">
        <v>265</v>
      </c>
      <c r="C202" s="84">
        <v>0</v>
      </c>
      <c r="D202" s="68">
        <v>0</v>
      </c>
      <c r="E202" s="41" t="s">
        <v>183</v>
      </c>
      <c r="F202" s="69">
        <v>0</v>
      </c>
      <c r="G202" s="87">
        <f>G203</f>
        <v>62467125.76</v>
      </c>
      <c r="H202" s="87">
        <f>H203</f>
        <v>61704556.44</v>
      </c>
      <c r="I202" s="71">
        <f t="shared" si="7"/>
        <v>98.77924698675939</v>
      </c>
      <c r="J202" s="88"/>
      <c r="K202" s="88"/>
      <c r="L202" s="88"/>
      <c r="M202" s="88"/>
      <c r="N202" s="88"/>
    </row>
    <row r="203" spans="1:14" ht="12.75">
      <c r="A203" s="44" t="s">
        <v>440</v>
      </c>
      <c r="B203" s="72" t="s">
        <v>265</v>
      </c>
      <c r="C203" s="73">
        <v>9</v>
      </c>
      <c r="D203" s="73">
        <v>0</v>
      </c>
      <c r="E203" s="72" t="s">
        <v>183</v>
      </c>
      <c r="F203" s="74">
        <v>0</v>
      </c>
      <c r="G203" s="77">
        <f>G204+G208+G220+G229</f>
        <v>62467125.76</v>
      </c>
      <c r="H203" s="77">
        <f>H204+H208+H220+H229</f>
        <v>61704556.44</v>
      </c>
      <c r="I203" s="71">
        <f t="shared" si="7"/>
        <v>98.77924698675939</v>
      </c>
      <c r="J203" s="56"/>
      <c r="K203" s="56"/>
      <c r="L203" s="56"/>
      <c r="M203" s="56"/>
      <c r="N203" s="56"/>
    </row>
    <row r="204" spans="1:14" ht="24">
      <c r="A204" s="44" t="s">
        <v>489</v>
      </c>
      <c r="B204" s="72" t="s">
        <v>265</v>
      </c>
      <c r="C204" s="73" t="s">
        <v>225</v>
      </c>
      <c r="D204" s="73">
        <v>1</v>
      </c>
      <c r="E204" s="72" t="s">
        <v>183</v>
      </c>
      <c r="F204" s="74">
        <v>0</v>
      </c>
      <c r="G204" s="77">
        <f aca="true" t="shared" si="11" ref="G204:H206">G205</f>
        <v>12230450</v>
      </c>
      <c r="H204" s="77">
        <f t="shared" si="11"/>
        <v>12067940.479999999</v>
      </c>
      <c r="I204" s="71">
        <f t="shared" si="7"/>
        <v>98.67127113066158</v>
      </c>
      <c r="J204" s="56"/>
      <c r="K204" s="56"/>
      <c r="L204" s="56"/>
      <c r="M204" s="56"/>
      <c r="N204" s="56"/>
    </row>
    <row r="205" spans="1:14" ht="24">
      <c r="A205" s="44" t="s">
        <v>298</v>
      </c>
      <c r="B205" s="72" t="s">
        <v>265</v>
      </c>
      <c r="C205" s="73" t="s">
        <v>225</v>
      </c>
      <c r="D205" s="73">
        <v>1</v>
      </c>
      <c r="E205" s="72" t="s">
        <v>267</v>
      </c>
      <c r="F205" s="74">
        <v>0</v>
      </c>
      <c r="G205" s="77">
        <f t="shared" si="11"/>
        <v>12230450</v>
      </c>
      <c r="H205" s="77">
        <f t="shared" si="11"/>
        <v>12067940.479999999</v>
      </c>
      <c r="I205" s="71">
        <f t="shared" si="7"/>
        <v>98.67127113066158</v>
      </c>
      <c r="J205" s="56"/>
      <c r="K205" s="56"/>
      <c r="L205" s="56"/>
      <c r="M205" s="56"/>
      <c r="N205" s="56"/>
    </row>
    <row r="206" spans="1:14" ht="24">
      <c r="A206" s="44" t="s">
        <v>266</v>
      </c>
      <c r="B206" s="72" t="s">
        <v>265</v>
      </c>
      <c r="C206" s="73" t="s">
        <v>225</v>
      </c>
      <c r="D206" s="73">
        <v>1</v>
      </c>
      <c r="E206" s="72" t="s">
        <v>268</v>
      </c>
      <c r="F206" s="74">
        <v>0</v>
      </c>
      <c r="G206" s="77">
        <f t="shared" si="11"/>
        <v>12230450</v>
      </c>
      <c r="H206" s="77">
        <f t="shared" si="11"/>
        <v>12067940.479999999</v>
      </c>
      <c r="I206" s="71">
        <f t="shared" si="7"/>
        <v>98.67127113066158</v>
      </c>
      <c r="J206" s="56"/>
      <c r="K206" s="56"/>
      <c r="L206" s="56"/>
      <c r="M206" s="56"/>
      <c r="N206" s="56"/>
    </row>
    <row r="207" spans="1:14" ht="24">
      <c r="A207" s="44" t="s">
        <v>286</v>
      </c>
      <c r="B207" s="72" t="s">
        <v>265</v>
      </c>
      <c r="C207" s="73" t="s">
        <v>225</v>
      </c>
      <c r="D207" s="73">
        <v>1</v>
      </c>
      <c r="E207" s="72" t="s">
        <v>268</v>
      </c>
      <c r="F207" s="74">
        <v>1</v>
      </c>
      <c r="G207" s="80">
        <v>12230450</v>
      </c>
      <c r="H207" s="77">
        <v>12067940.479999999</v>
      </c>
      <c r="I207" s="71">
        <f t="shared" si="7"/>
        <v>98.67127113066158</v>
      </c>
      <c r="J207" s="56"/>
      <c r="K207" s="56"/>
      <c r="L207" s="56"/>
      <c r="M207" s="56"/>
      <c r="N207" s="56"/>
    </row>
    <row r="208" spans="1:14" ht="12.75">
      <c r="A208" s="44" t="s">
        <v>490</v>
      </c>
      <c r="B208" s="72" t="s">
        <v>265</v>
      </c>
      <c r="C208" s="73" t="s">
        <v>225</v>
      </c>
      <c r="D208" s="73">
        <v>2</v>
      </c>
      <c r="E208" s="72" t="s">
        <v>181</v>
      </c>
      <c r="F208" s="74">
        <v>0</v>
      </c>
      <c r="G208" s="75">
        <f>G209+G212+G215</f>
        <v>26329652.759999998</v>
      </c>
      <c r="H208" s="75">
        <f>H209+H212+H215</f>
        <v>25911197.46</v>
      </c>
      <c r="I208" s="71">
        <f t="shared" si="7"/>
        <v>98.41070710725165</v>
      </c>
      <c r="J208" s="56"/>
      <c r="K208" s="56"/>
      <c r="L208" s="56"/>
      <c r="M208" s="56"/>
      <c r="N208" s="56"/>
    </row>
    <row r="209" spans="1:14" ht="24">
      <c r="A209" s="44" t="s">
        <v>298</v>
      </c>
      <c r="B209" s="72" t="s">
        <v>265</v>
      </c>
      <c r="C209" s="73" t="s">
        <v>225</v>
      </c>
      <c r="D209" s="73">
        <v>2</v>
      </c>
      <c r="E209" s="72" t="s">
        <v>267</v>
      </c>
      <c r="F209" s="74">
        <v>0</v>
      </c>
      <c r="G209" s="77">
        <f>G210</f>
        <v>16161052.76</v>
      </c>
      <c r="H209" s="77">
        <f>H210</f>
        <v>15989205.48</v>
      </c>
      <c r="I209" s="71">
        <f t="shared" si="7"/>
        <v>98.93665788638883</v>
      </c>
      <c r="J209" s="56"/>
      <c r="K209" s="56"/>
      <c r="L209" s="56"/>
      <c r="M209" s="56"/>
      <c r="N209" s="56"/>
    </row>
    <row r="210" spans="1:14" ht="24">
      <c r="A210" s="44" t="s">
        <v>266</v>
      </c>
      <c r="B210" s="72" t="s">
        <v>265</v>
      </c>
      <c r="C210" s="73" t="s">
        <v>225</v>
      </c>
      <c r="D210" s="73">
        <v>2</v>
      </c>
      <c r="E210" s="72" t="s">
        <v>268</v>
      </c>
      <c r="F210" s="74">
        <v>0</v>
      </c>
      <c r="G210" s="77">
        <f>G211</f>
        <v>16161052.76</v>
      </c>
      <c r="H210" s="77">
        <f>H211</f>
        <v>15989205.48</v>
      </c>
      <c r="I210" s="71">
        <f t="shared" si="7"/>
        <v>98.93665788638883</v>
      </c>
      <c r="J210" s="56"/>
      <c r="K210" s="56"/>
      <c r="L210" s="56"/>
      <c r="M210" s="56"/>
      <c r="N210" s="56"/>
    </row>
    <row r="211" spans="1:14" ht="24">
      <c r="A211" s="44" t="s">
        <v>286</v>
      </c>
      <c r="B211" s="72" t="s">
        <v>265</v>
      </c>
      <c r="C211" s="73" t="s">
        <v>225</v>
      </c>
      <c r="D211" s="73">
        <v>2</v>
      </c>
      <c r="E211" s="72" t="s">
        <v>268</v>
      </c>
      <c r="F211" s="74">
        <v>1</v>
      </c>
      <c r="G211" s="80">
        <v>16161052.76</v>
      </c>
      <c r="H211" s="77">
        <v>15989205.48</v>
      </c>
      <c r="I211" s="71">
        <f t="shared" si="7"/>
        <v>98.93665788638883</v>
      </c>
      <c r="J211" s="56"/>
      <c r="K211" s="56"/>
      <c r="L211" s="56"/>
      <c r="M211" s="56"/>
      <c r="N211" s="56"/>
    </row>
    <row r="212" spans="1:14" ht="12.75">
      <c r="A212" s="44" t="s">
        <v>269</v>
      </c>
      <c r="B212" s="72" t="s">
        <v>265</v>
      </c>
      <c r="C212" s="73" t="s">
        <v>225</v>
      </c>
      <c r="D212" s="73">
        <v>2</v>
      </c>
      <c r="E212" s="72" t="s">
        <v>270</v>
      </c>
      <c r="F212" s="74">
        <v>0</v>
      </c>
      <c r="G212" s="77">
        <f>G213</f>
        <v>8116750</v>
      </c>
      <c r="H212" s="77">
        <f>H213</f>
        <v>7979220.51</v>
      </c>
      <c r="I212" s="71">
        <f aca="true" t="shared" si="12" ref="I212:I275">H212/G212*100</f>
        <v>98.30560889518588</v>
      </c>
      <c r="J212" s="56"/>
      <c r="K212" s="56"/>
      <c r="L212" s="56"/>
      <c r="M212" s="56"/>
      <c r="N212" s="56"/>
    </row>
    <row r="213" spans="1:14" ht="24">
      <c r="A213" s="44" t="s">
        <v>266</v>
      </c>
      <c r="B213" s="72" t="s">
        <v>265</v>
      </c>
      <c r="C213" s="73" t="s">
        <v>225</v>
      </c>
      <c r="D213" s="73">
        <v>2</v>
      </c>
      <c r="E213" s="72" t="s">
        <v>271</v>
      </c>
      <c r="F213" s="74">
        <v>0</v>
      </c>
      <c r="G213" s="77">
        <f>G214</f>
        <v>8116750</v>
      </c>
      <c r="H213" s="77">
        <f>H214</f>
        <v>7979220.51</v>
      </c>
      <c r="I213" s="71">
        <f t="shared" si="12"/>
        <v>98.30560889518588</v>
      </c>
      <c r="J213" s="56"/>
      <c r="K213" s="56"/>
      <c r="L213" s="56"/>
      <c r="M213" s="56"/>
      <c r="N213" s="56"/>
    </row>
    <row r="214" spans="1:14" ht="24">
      <c r="A214" s="44" t="s">
        <v>286</v>
      </c>
      <c r="B214" s="72" t="s">
        <v>265</v>
      </c>
      <c r="C214" s="73" t="s">
        <v>225</v>
      </c>
      <c r="D214" s="73">
        <v>2</v>
      </c>
      <c r="E214" s="72" t="s">
        <v>271</v>
      </c>
      <c r="F214" s="74">
        <v>1</v>
      </c>
      <c r="G214" s="80">
        <v>8116750</v>
      </c>
      <c r="H214" s="77">
        <v>7979220.51</v>
      </c>
      <c r="I214" s="71">
        <f t="shared" si="12"/>
        <v>98.30560889518588</v>
      </c>
      <c r="J214" s="56"/>
      <c r="K214" s="56"/>
      <c r="L214" s="56"/>
      <c r="M214" s="56"/>
      <c r="N214" s="56"/>
    </row>
    <row r="215" spans="1:14" ht="24">
      <c r="A215" s="44" t="s">
        <v>295</v>
      </c>
      <c r="B215" s="72" t="s">
        <v>265</v>
      </c>
      <c r="C215" s="73" t="s">
        <v>225</v>
      </c>
      <c r="D215" s="73">
        <v>2</v>
      </c>
      <c r="E215" s="72" t="s">
        <v>211</v>
      </c>
      <c r="F215" s="74">
        <v>0</v>
      </c>
      <c r="G215" s="77">
        <f>G216+G218</f>
        <v>2051850</v>
      </c>
      <c r="H215" s="77">
        <f>H216+H218</f>
        <v>1942771.47</v>
      </c>
      <c r="I215" s="71">
        <f t="shared" si="12"/>
        <v>94.68389355947072</v>
      </c>
      <c r="J215" s="56"/>
      <c r="K215" s="56"/>
      <c r="L215" s="56"/>
      <c r="M215" s="56"/>
      <c r="N215" s="56"/>
    </row>
    <row r="216" spans="1:14" ht="84">
      <c r="A216" s="44" t="s">
        <v>441</v>
      </c>
      <c r="B216" s="72" t="s">
        <v>265</v>
      </c>
      <c r="C216" s="73" t="s">
        <v>225</v>
      </c>
      <c r="D216" s="73">
        <v>2</v>
      </c>
      <c r="E216" s="72" t="s">
        <v>272</v>
      </c>
      <c r="F216" s="74">
        <v>0</v>
      </c>
      <c r="G216" s="77">
        <f>G217</f>
        <v>2049800</v>
      </c>
      <c r="H216" s="77">
        <f>H217</f>
        <v>1940792.16</v>
      </c>
      <c r="I216" s="71">
        <f t="shared" si="12"/>
        <v>94.68202556346961</v>
      </c>
      <c r="J216" s="56"/>
      <c r="K216" s="56"/>
      <c r="L216" s="56"/>
      <c r="M216" s="56"/>
      <c r="N216" s="56"/>
    </row>
    <row r="217" spans="1:14" ht="24">
      <c r="A217" s="44" t="s">
        <v>286</v>
      </c>
      <c r="B217" s="72" t="s">
        <v>265</v>
      </c>
      <c r="C217" s="73" t="s">
        <v>225</v>
      </c>
      <c r="D217" s="73">
        <v>2</v>
      </c>
      <c r="E217" s="72" t="s">
        <v>272</v>
      </c>
      <c r="F217" s="74">
        <v>1</v>
      </c>
      <c r="G217" s="76">
        <v>2049800</v>
      </c>
      <c r="H217" s="77">
        <v>1940792.16</v>
      </c>
      <c r="I217" s="71">
        <f t="shared" si="12"/>
        <v>94.68202556346961</v>
      </c>
      <c r="J217" s="56"/>
      <c r="K217" s="56"/>
      <c r="L217" s="56"/>
      <c r="M217" s="56"/>
      <c r="N217" s="56"/>
    </row>
    <row r="218" spans="1:14" ht="84">
      <c r="A218" s="44" t="s">
        <v>442</v>
      </c>
      <c r="B218" s="72" t="s">
        <v>265</v>
      </c>
      <c r="C218" s="73" t="s">
        <v>225</v>
      </c>
      <c r="D218" s="73">
        <v>2</v>
      </c>
      <c r="E218" s="72" t="s">
        <v>443</v>
      </c>
      <c r="F218" s="74">
        <v>0</v>
      </c>
      <c r="G218" s="75">
        <f>G219</f>
        <v>2050</v>
      </c>
      <c r="H218" s="75">
        <f>H219</f>
        <v>1979.31</v>
      </c>
      <c r="I218" s="71">
        <f t="shared" si="12"/>
        <v>96.55170731707317</v>
      </c>
      <c r="J218" s="56"/>
      <c r="K218" s="56"/>
      <c r="L218" s="56"/>
      <c r="M218" s="56"/>
      <c r="N218" s="56"/>
    </row>
    <row r="219" spans="1:14" ht="24">
      <c r="A219" s="44" t="s">
        <v>286</v>
      </c>
      <c r="B219" s="72" t="s">
        <v>265</v>
      </c>
      <c r="C219" s="73" t="s">
        <v>225</v>
      </c>
      <c r="D219" s="73">
        <v>2</v>
      </c>
      <c r="E219" s="72" t="s">
        <v>443</v>
      </c>
      <c r="F219" s="74">
        <v>1</v>
      </c>
      <c r="G219" s="76">
        <v>2050</v>
      </c>
      <c r="H219" s="75">
        <v>1979.31</v>
      </c>
      <c r="I219" s="71">
        <f t="shared" si="12"/>
        <v>96.55170731707317</v>
      </c>
      <c r="J219" s="56"/>
      <c r="K219" s="56"/>
      <c r="L219" s="56"/>
      <c r="M219" s="56"/>
      <c r="N219" s="56"/>
    </row>
    <row r="220" spans="1:14" ht="12.75">
      <c r="A220" s="44" t="s">
        <v>491</v>
      </c>
      <c r="B220" s="72" t="s">
        <v>265</v>
      </c>
      <c r="C220" s="73">
        <v>9</v>
      </c>
      <c r="D220" s="73">
        <v>4</v>
      </c>
      <c r="E220" s="72" t="s">
        <v>181</v>
      </c>
      <c r="F220" s="74">
        <v>0</v>
      </c>
      <c r="G220" s="75">
        <f>G221+G224</f>
        <v>17688950</v>
      </c>
      <c r="H220" s="75">
        <f>H221+H224</f>
        <v>17512908.78</v>
      </c>
      <c r="I220" s="71">
        <f t="shared" si="12"/>
        <v>99.00479553619633</v>
      </c>
      <c r="J220" s="56"/>
      <c r="K220" s="56"/>
      <c r="L220" s="56"/>
      <c r="M220" s="56"/>
      <c r="N220" s="56"/>
    </row>
    <row r="221" spans="1:14" ht="24">
      <c r="A221" s="44" t="s">
        <v>273</v>
      </c>
      <c r="B221" s="72" t="s">
        <v>265</v>
      </c>
      <c r="C221" s="73">
        <v>9</v>
      </c>
      <c r="D221" s="73">
        <v>4</v>
      </c>
      <c r="E221" s="72" t="s">
        <v>267</v>
      </c>
      <c r="F221" s="74">
        <v>0</v>
      </c>
      <c r="G221" s="75">
        <f>G222</f>
        <v>15436500</v>
      </c>
      <c r="H221" s="75">
        <f>H222</f>
        <v>15376713.68</v>
      </c>
      <c r="I221" s="71">
        <f t="shared" si="12"/>
        <v>99.61269510575583</v>
      </c>
      <c r="J221" s="56"/>
      <c r="K221" s="56"/>
      <c r="L221" s="56"/>
      <c r="M221" s="56"/>
      <c r="N221" s="56"/>
    </row>
    <row r="222" spans="1:14" ht="24">
      <c r="A222" s="44" t="s">
        <v>266</v>
      </c>
      <c r="B222" s="72" t="s">
        <v>265</v>
      </c>
      <c r="C222" s="73">
        <v>9</v>
      </c>
      <c r="D222" s="73">
        <v>4</v>
      </c>
      <c r="E222" s="72" t="s">
        <v>268</v>
      </c>
      <c r="F222" s="74">
        <v>0</v>
      </c>
      <c r="G222" s="75">
        <f>G223</f>
        <v>15436500</v>
      </c>
      <c r="H222" s="75">
        <f>H223</f>
        <v>15376713.68</v>
      </c>
      <c r="I222" s="71">
        <f t="shared" si="12"/>
        <v>99.61269510575583</v>
      </c>
      <c r="J222" s="56"/>
      <c r="K222" s="56"/>
      <c r="L222" s="56"/>
      <c r="M222" s="56"/>
      <c r="N222" s="56"/>
    </row>
    <row r="223" spans="1:14" ht="24">
      <c r="A223" s="44" t="s">
        <v>286</v>
      </c>
      <c r="B223" s="72" t="s">
        <v>265</v>
      </c>
      <c r="C223" s="73">
        <v>9</v>
      </c>
      <c r="D223" s="73">
        <v>4</v>
      </c>
      <c r="E223" s="72" t="s">
        <v>268</v>
      </c>
      <c r="F223" s="74">
        <v>1</v>
      </c>
      <c r="G223" s="76">
        <v>15436500</v>
      </c>
      <c r="H223" s="75">
        <v>15376713.68</v>
      </c>
      <c r="I223" s="71">
        <f t="shared" si="12"/>
        <v>99.61269510575583</v>
      </c>
      <c r="J223" s="56"/>
      <c r="K223" s="56"/>
      <c r="L223" s="56"/>
      <c r="M223" s="56"/>
      <c r="N223" s="56"/>
    </row>
    <row r="224" spans="1:14" ht="24">
      <c r="A224" s="44" t="s">
        <v>295</v>
      </c>
      <c r="B224" s="72" t="s">
        <v>265</v>
      </c>
      <c r="C224" s="73">
        <v>9</v>
      </c>
      <c r="D224" s="73">
        <v>4</v>
      </c>
      <c r="E224" s="72" t="s">
        <v>211</v>
      </c>
      <c r="F224" s="74">
        <v>0</v>
      </c>
      <c r="G224" s="75">
        <f>G225+G227</f>
        <v>2252450</v>
      </c>
      <c r="H224" s="75">
        <f>H225+H227</f>
        <v>2136195.1</v>
      </c>
      <c r="I224" s="71">
        <f t="shared" si="12"/>
        <v>94.83873559901441</v>
      </c>
      <c r="J224" s="56"/>
      <c r="K224" s="56"/>
      <c r="L224" s="56"/>
      <c r="M224" s="56"/>
      <c r="N224" s="56"/>
    </row>
    <row r="225" spans="1:14" ht="84">
      <c r="A225" s="44" t="s">
        <v>441</v>
      </c>
      <c r="B225" s="72" t="s">
        <v>265</v>
      </c>
      <c r="C225" s="73" t="s">
        <v>225</v>
      </c>
      <c r="D225" s="73">
        <v>4</v>
      </c>
      <c r="E225" s="72" t="s">
        <v>272</v>
      </c>
      <c r="F225" s="74">
        <v>0</v>
      </c>
      <c r="G225" s="77">
        <f>G226</f>
        <v>2250200</v>
      </c>
      <c r="H225" s="77">
        <f>H226</f>
        <v>2134099.52</v>
      </c>
      <c r="I225" s="71">
        <f t="shared" si="12"/>
        <v>94.84043729446272</v>
      </c>
      <c r="J225" s="56"/>
      <c r="K225" s="56"/>
      <c r="L225" s="56"/>
      <c r="M225" s="56"/>
      <c r="N225" s="56"/>
    </row>
    <row r="226" spans="1:14" ht="24">
      <c r="A226" s="44" t="s">
        <v>286</v>
      </c>
      <c r="B226" s="72" t="s">
        <v>265</v>
      </c>
      <c r="C226" s="73" t="s">
        <v>225</v>
      </c>
      <c r="D226" s="73">
        <v>4</v>
      </c>
      <c r="E226" s="72" t="s">
        <v>272</v>
      </c>
      <c r="F226" s="74">
        <v>1</v>
      </c>
      <c r="G226" s="76">
        <v>2250200</v>
      </c>
      <c r="H226" s="77">
        <v>2134099.52</v>
      </c>
      <c r="I226" s="71">
        <f t="shared" si="12"/>
        <v>94.84043729446272</v>
      </c>
      <c r="J226" s="56"/>
      <c r="K226" s="56"/>
      <c r="L226" s="56"/>
      <c r="M226" s="56"/>
      <c r="N226" s="56"/>
    </row>
    <row r="227" spans="1:14" ht="84">
      <c r="A227" s="44" t="s">
        <v>442</v>
      </c>
      <c r="B227" s="72" t="s">
        <v>265</v>
      </c>
      <c r="C227" s="73">
        <v>9</v>
      </c>
      <c r="D227" s="73">
        <v>4</v>
      </c>
      <c r="E227" s="72" t="s">
        <v>443</v>
      </c>
      <c r="F227" s="74">
        <v>0</v>
      </c>
      <c r="G227" s="75">
        <f>G228</f>
        <v>2250</v>
      </c>
      <c r="H227" s="75">
        <f>H228</f>
        <v>2095.58</v>
      </c>
      <c r="I227" s="71">
        <f t="shared" si="12"/>
        <v>93.13688888888888</v>
      </c>
      <c r="J227" s="56"/>
      <c r="K227" s="56"/>
      <c r="L227" s="56"/>
      <c r="M227" s="56"/>
      <c r="N227" s="56"/>
    </row>
    <row r="228" spans="1:14" ht="24">
      <c r="A228" s="44" t="s">
        <v>286</v>
      </c>
      <c r="B228" s="72" t="s">
        <v>265</v>
      </c>
      <c r="C228" s="73">
        <v>9</v>
      </c>
      <c r="D228" s="73">
        <v>4</v>
      </c>
      <c r="E228" s="72" t="s">
        <v>443</v>
      </c>
      <c r="F228" s="74">
        <v>1</v>
      </c>
      <c r="G228" s="76">
        <v>2250</v>
      </c>
      <c r="H228" s="75">
        <v>2095.58</v>
      </c>
      <c r="I228" s="71">
        <f t="shared" si="12"/>
        <v>93.13688888888888</v>
      </c>
      <c r="J228" s="56"/>
      <c r="K228" s="56"/>
      <c r="L228" s="56"/>
      <c r="M228" s="56"/>
      <c r="N228" s="56"/>
    </row>
    <row r="229" spans="1:14" ht="24">
      <c r="A229" s="44" t="s">
        <v>444</v>
      </c>
      <c r="B229" s="72" t="s">
        <v>265</v>
      </c>
      <c r="C229" s="73" t="s">
        <v>225</v>
      </c>
      <c r="D229" s="73">
        <v>9</v>
      </c>
      <c r="E229" s="72" t="s">
        <v>181</v>
      </c>
      <c r="F229" s="74">
        <v>0</v>
      </c>
      <c r="G229" s="75">
        <f>G230+G233</f>
        <v>6218073</v>
      </c>
      <c r="H229" s="75">
        <f>H230+H233</f>
        <v>6212509.720000001</v>
      </c>
      <c r="I229" s="71">
        <f t="shared" si="12"/>
        <v>99.91053048106706</v>
      </c>
      <c r="J229" s="56"/>
      <c r="K229" s="56"/>
      <c r="L229" s="56"/>
      <c r="M229" s="56"/>
      <c r="N229" s="56"/>
    </row>
    <row r="230" spans="1:14" ht="84">
      <c r="A230" s="44" t="s">
        <v>296</v>
      </c>
      <c r="B230" s="72" t="s">
        <v>265</v>
      </c>
      <c r="C230" s="73" t="s">
        <v>225</v>
      </c>
      <c r="D230" s="73">
        <v>9</v>
      </c>
      <c r="E230" s="72" t="s">
        <v>274</v>
      </c>
      <c r="F230" s="74">
        <v>0</v>
      </c>
      <c r="G230" s="75">
        <f>G231</f>
        <v>3815900</v>
      </c>
      <c r="H230" s="75">
        <f>H231</f>
        <v>3810337.62</v>
      </c>
      <c r="I230" s="71">
        <f t="shared" si="12"/>
        <v>99.85423150501848</v>
      </c>
      <c r="J230" s="56"/>
      <c r="K230" s="56"/>
      <c r="L230" s="56"/>
      <c r="M230" s="56"/>
      <c r="N230" s="56"/>
    </row>
    <row r="231" spans="1:14" ht="24">
      <c r="A231" s="44" t="s">
        <v>177</v>
      </c>
      <c r="B231" s="72" t="s">
        <v>265</v>
      </c>
      <c r="C231" s="73" t="s">
        <v>225</v>
      </c>
      <c r="D231" s="73">
        <v>9</v>
      </c>
      <c r="E231" s="72" t="s">
        <v>256</v>
      </c>
      <c r="F231" s="74">
        <v>0</v>
      </c>
      <c r="G231" s="75">
        <f>G232</f>
        <v>3815900</v>
      </c>
      <c r="H231" s="75">
        <f>H232</f>
        <v>3810337.62</v>
      </c>
      <c r="I231" s="71">
        <f t="shared" si="12"/>
        <v>99.85423150501848</v>
      </c>
      <c r="J231" s="56"/>
      <c r="K231" s="56"/>
      <c r="L231" s="56"/>
      <c r="M231" s="56"/>
      <c r="N231" s="56"/>
    </row>
    <row r="232" spans="1:14" ht="24">
      <c r="A232" s="44" t="s">
        <v>286</v>
      </c>
      <c r="B232" s="72" t="s">
        <v>265</v>
      </c>
      <c r="C232" s="73" t="s">
        <v>225</v>
      </c>
      <c r="D232" s="73">
        <v>9</v>
      </c>
      <c r="E232" s="72" t="s">
        <v>256</v>
      </c>
      <c r="F232" s="74">
        <v>1</v>
      </c>
      <c r="G232" s="76">
        <v>3815900</v>
      </c>
      <c r="H232" s="75">
        <v>3810337.62</v>
      </c>
      <c r="I232" s="71">
        <f t="shared" si="12"/>
        <v>99.85423150501848</v>
      </c>
      <c r="J232" s="56"/>
      <c r="K232" s="56"/>
      <c r="L232" s="56"/>
      <c r="M232" s="56"/>
      <c r="N232" s="56"/>
    </row>
    <row r="233" spans="1:14" ht="12.75">
      <c r="A233" s="46" t="s">
        <v>226</v>
      </c>
      <c r="B233" s="72" t="s">
        <v>265</v>
      </c>
      <c r="C233" s="73">
        <v>9</v>
      </c>
      <c r="D233" s="73">
        <v>9</v>
      </c>
      <c r="E233" s="72" t="s">
        <v>218</v>
      </c>
      <c r="F233" s="74">
        <v>0</v>
      </c>
      <c r="G233" s="77">
        <f>G234+G236+G238</f>
        <v>2402173</v>
      </c>
      <c r="H233" s="77">
        <f>H234+H236+H238</f>
        <v>2402172.1</v>
      </c>
      <c r="I233" s="71">
        <f t="shared" si="12"/>
        <v>99.99996253392241</v>
      </c>
      <c r="J233" s="56"/>
      <c r="K233" s="56"/>
      <c r="L233" s="56"/>
      <c r="M233" s="56"/>
      <c r="N233" s="56"/>
    </row>
    <row r="234" spans="1:14" ht="60">
      <c r="A234" s="44" t="s">
        <v>445</v>
      </c>
      <c r="B234" s="72" t="s">
        <v>265</v>
      </c>
      <c r="C234" s="73">
        <v>9</v>
      </c>
      <c r="D234" s="73">
        <v>9</v>
      </c>
      <c r="E234" s="72" t="s">
        <v>275</v>
      </c>
      <c r="F234" s="74">
        <v>0</v>
      </c>
      <c r="G234" s="75">
        <f>G235</f>
        <v>169000</v>
      </c>
      <c r="H234" s="75">
        <f>H235</f>
        <v>169000</v>
      </c>
      <c r="I234" s="71">
        <f t="shared" si="12"/>
        <v>100</v>
      </c>
      <c r="J234" s="56"/>
      <c r="K234" s="56"/>
      <c r="L234" s="56"/>
      <c r="M234" s="56"/>
      <c r="N234" s="56"/>
    </row>
    <row r="235" spans="1:14" ht="24">
      <c r="A235" s="44" t="s">
        <v>286</v>
      </c>
      <c r="B235" s="72" t="s">
        <v>265</v>
      </c>
      <c r="C235" s="73">
        <v>9</v>
      </c>
      <c r="D235" s="73">
        <v>9</v>
      </c>
      <c r="E235" s="72" t="s">
        <v>275</v>
      </c>
      <c r="F235" s="74">
        <v>1</v>
      </c>
      <c r="G235" s="76">
        <v>169000</v>
      </c>
      <c r="H235" s="75">
        <v>169000</v>
      </c>
      <c r="I235" s="71">
        <f t="shared" si="12"/>
        <v>100</v>
      </c>
      <c r="J235" s="56"/>
      <c r="K235" s="56"/>
      <c r="L235" s="56"/>
      <c r="M235" s="56"/>
      <c r="N235" s="56"/>
    </row>
    <row r="236" spans="1:14" ht="144">
      <c r="A236" s="50" t="s">
        <v>446</v>
      </c>
      <c r="B236" s="72" t="s">
        <v>265</v>
      </c>
      <c r="C236" s="73">
        <v>9</v>
      </c>
      <c r="D236" s="73">
        <v>9</v>
      </c>
      <c r="E236" s="72" t="s">
        <v>252</v>
      </c>
      <c r="F236" s="74">
        <v>0</v>
      </c>
      <c r="G236" s="75">
        <f>G237</f>
        <v>772800</v>
      </c>
      <c r="H236" s="75">
        <f>H237</f>
        <v>772800</v>
      </c>
      <c r="I236" s="71">
        <f t="shared" si="12"/>
        <v>100</v>
      </c>
      <c r="J236" s="56"/>
      <c r="K236" s="56"/>
      <c r="L236" s="56"/>
      <c r="M236" s="56"/>
      <c r="N236" s="56"/>
    </row>
    <row r="237" spans="1:14" ht="24">
      <c r="A237" s="44" t="s">
        <v>286</v>
      </c>
      <c r="B237" s="72" t="s">
        <v>265</v>
      </c>
      <c r="C237" s="73">
        <v>9</v>
      </c>
      <c r="D237" s="73">
        <v>9</v>
      </c>
      <c r="E237" s="72" t="s">
        <v>252</v>
      </c>
      <c r="F237" s="74">
        <v>1</v>
      </c>
      <c r="G237" s="76">
        <v>772800</v>
      </c>
      <c r="H237" s="75">
        <v>772800</v>
      </c>
      <c r="I237" s="71">
        <f t="shared" si="12"/>
        <v>100</v>
      </c>
      <c r="J237" s="56"/>
      <c r="K237" s="56"/>
      <c r="L237" s="56"/>
      <c r="M237" s="56"/>
      <c r="N237" s="56"/>
    </row>
    <row r="238" spans="1:14" ht="72">
      <c r="A238" s="51" t="s">
        <v>447</v>
      </c>
      <c r="B238" s="72" t="s">
        <v>265</v>
      </c>
      <c r="C238" s="73">
        <v>9</v>
      </c>
      <c r="D238" s="73">
        <v>9</v>
      </c>
      <c r="E238" s="72" t="s">
        <v>448</v>
      </c>
      <c r="F238" s="74">
        <v>0</v>
      </c>
      <c r="G238" s="75">
        <f>G239</f>
        <v>1460373</v>
      </c>
      <c r="H238" s="75">
        <f>H239</f>
        <v>1460372.1</v>
      </c>
      <c r="I238" s="71">
        <f t="shared" si="12"/>
        <v>99.99993837190911</v>
      </c>
      <c r="J238" s="56"/>
      <c r="K238" s="56"/>
      <c r="L238" s="56"/>
      <c r="M238" s="56"/>
      <c r="N238" s="56"/>
    </row>
    <row r="239" spans="1:14" ht="24">
      <c r="A239" s="44" t="s">
        <v>286</v>
      </c>
      <c r="B239" s="72" t="s">
        <v>265</v>
      </c>
      <c r="C239" s="73">
        <v>9</v>
      </c>
      <c r="D239" s="73">
        <v>9</v>
      </c>
      <c r="E239" s="72" t="s">
        <v>448</v>
      </c>
      <c r="F239" s="74">
        <v>1</v>
      </c>
      <c r="G239" s="82">
        <v>1460373</v>
      </c>
      <c r="H239" s="83">
        <v>1460372.1</v>
      </c>
      <c r="I239" s="71">
        <f t="shared" si="12"/>
        <v>99.99993837190911</v>
      </c>
      <c r="J239" s="56"/>
      <c r="K239" s="56"/>
      <c r="L239" s="56"/>
      <c r="M239" s="56"/>
      <c r="N239" s="56"/>
    </row>
    <row r="240" spans="1:14" s="53" customFormat="1" ht="24">
      <c r="A240" s="52" t="s">
        <v>276</v>
      </c>
      <c r="B240" s="41" t="s">
        <v>277</v>
      </c>
      <c r="C240" s="84">
        <v>0</v>
      </c>
      <c r="D240" s="68">
        <v>0</v>
      </c>
      <c r="E240" s="41" t="s">
        <v>183</v>
      </c>
      <c r="F240" s="69">
        <v>0</v>
      </c>
      <c r="G240" s="87">
        <f>G241</f>
        <v>2502600</v>
      </c>
      <c r="H240" s="87">
        <f>H241</f>
        <v>2495988.35</v>
      </c>
      <c r="I240" s="71">
        <f t="shared" si="12"/>
        <v>99.73580875889076</v>
      </c>
      <c r="J240" s="88"/>
      <c r="K240" s="88"/>
      <c r="L240" s="88"/>
      <c r="M240" s="88"/>
      <c r="N240" s="88"/>
    </row>
    <row r="241" spans="1:14" ht="72">
      <c r="A241" s="44" t="s">
        <v>477</v>
      </c>
      <c r="B241" s="72" t="s">
        <v>277</v>
      </c>
      <c r="C241" s="73">
        <v>1</v>
      </c>
      <c r="D241" s="73">
        <v>3</v>
      </c>
      <c r="E241" s="72" t="s">
        <v>183</v>
      </c>
      <c r="F241" s="74">
        <v>0</v>
      </c>
      <c r="G241" s="77">
        <f>G242</f>
        <v>2502600</v>
      </c>
      <c r="H241" s="77">
        <f>H242</f>
        <v>2495988.35</v>
      </c>
      <c r="I241" s="71">
        <f t="shared" si="12"/>
        <v>99.73580875889076</v>
      </c>
      <c r="J241" s="56"/>
      <c r="K241" s="56"/>
      <c r="L241" s="56"/>
      <c r="M241" s="56"/>
      <c r="N241" s="56"/>
    </row>
    <row r="242" spans="1:14" ht="60">
      <c r="A242" s="44" t="s">
        <v>185</v>
      </c>
      <c r="B242" s="72" t="s">
        <v>277</v>
      </c>
      <c r="C242" s="73">
        <v>1</v>
      </c>
      <c r="D242" s="73">
        <v>3</v>
      </c>
      <c r="E242" s="72" t="s">
        <v>186</v>
      </c>
      <c r="F242" s="74">
        <v>0</v>
      </c>
      <c r="G242" s="77">
        <f>G243+G244+G246</f>
        <v>2502600</v>
      </c>
      <c r="H242" s="77">
        <f>H243+H244+H246</f>
        <v>2495988.35</v>
      </c>
      <c r="I242" s="71">
        <f t="shared" si="12"/>
        <v>99.73580875889076</v>
      </c>
      <c r="J242" s="56"/>
      <c r="K242" s="56"/>
      <c r="L242" s="56"/>
      <c r="M242" s="56"/>
      <c r="N242" s="56"/>
    </row>
    <row r="243" spans="1:14" ht="24">
      <c r="A243" s="44" t="s">
        <v>169</v>
      </c>
      <c r="B243" s="72" t="s">
        <v>277</v>
      </c>
      <c r="C243" s="73" t="s">
        <v>184</v>
      </c>
      <c r="D243" s="73" t="s">
        <v>278</v>
      </c>
      <c r="E243" s="72" t="s">
        <v>187</v>
      </c>
      <c r="F243" s="74">
        <v>500</v>
      </c>
      <c r="G243" s="80">
        <v>1419700</v>
      </c>
      <c r="H243" s="77">
        <v>1417518.32</v>
      </c>
      <c r="I243" s="71">
        <f t="shared" si="12"/>
        <v>99.8463280974854</v>
      </c>
      <c r="J243" s="56"/>
      <c r="K243" s="56"/>
      <c r="L243" s="56"/>
      <c r="M243" s="56"/>
      <c r="N243" s="56"/>
    </row>
    <row r="244" spans="1:14" ht="36">
      <c r="A244" s="44" t="s">
        <v>299</v>
      </c>
      <c r="B244" s="72" t="s">
        <v>277</v>
      </c>
      <c r="C244" s="73">
        <v>1</v>
      </c>
      <c r="D244" s="73">
        <v>3</v>
      </c>
      <c r="E244" s="72" t="s">
        <v>279</v>
      </c>
      <c r="F244" s="74">
        <v>0</v>
      </c>
      <c r="G244" s="77">
        <f>G245</f>
        <v>948500</v>
      </c>
      <c r="H244" s="77">
        <f>H245</f>
        <v>944870.03</v>
      </c>
      <c r="I244" s="71">
        <f t="shared" si="12"/>
        <v>99.61729362150766</v>
      </c>
      <c r="J244" s="56"/>
      <c r="K244" s="56"/>
      <c r="L244" s="56"/>
      <c r="M244" s="56"/>
      <c r="N244" s="56"/>
    </row>
    <row r="245" spans="1:14" ht="24">
      <c r="A245" s="44" t="s">
        <v>169</v>
      </c>
      <c r="B245" s="72" t="s">
        <v>277</v>
      </c>
      <c r="C245" s="73" t="s">
        <v>184</v>
      </c>
      <c r="D245" s="73" t="s">
        <v>278</v>
      </c>
      <c r="E245" s="72" t="s">
        <v>279</v>
      </c>
      <c r="F245" s="74">
        <v>500</v>
      </c>
      <c r="G245" s="80">
        <v>948500</v>
      </c>
      <c r="H245" s="77">
        <v>944870.03</v>
      </c>
      <c r="I245" s="71">
        <f t="shared" si="12"/>
        <v>99.61729362150766</v>
      </c>
      <c r="J245" s="56"/>
      <c r="K245" s="56"/>
      <c r="L245" s="56"/>
      <c r="M245" s="56"/>
      <c r="N245" s="56"/>
    </row>
    <row r="246" spans="1:14" ht="36">
      <c r="A246" s="44" t="s">
        <v>300</v>
      </c>
      <c r="B246" s="72" t="s">
        <v>277</v>
      </c>
      <c r="C246" s="73" t="s">
        <v>184</v>
      </c>
      <c r="D246" s="73" t="s">
        <v>278</v>
      </c>
      <c r="E246" s="72" t="s">
        <v>280</v>
      </c>
      <c r="F246" s="74">
        <v>0</v>
      </c>
      <c r="G246" s="75">
        <f>G247</f>
        <v>134400</v>
      </c>
      <c r="H246" s="75">
        <f>H247</f>
        <v>133600</v>
      </c>
      <c r="I246" s="71">
        <f t="shared" si="12"/>
        <v>99.40476190476191</v>
      </c>
      <c r="J246" s="56"/>
      <c r="K246" s="56"/>
      <c r="L246" s="56"/>
      <c r="M246" s="56"/>
      <c r="N246" s="56"/>
    </row>
    <row r="247" spans="1:14" ht="24">
      <c r="A247" s="44" t="s">
        <v>169</v>
      </c>
      <c r="B247" s="72" t="s">
        <v>277</v>
      </c>
      <c r="C247" s="73" t="s">
        <v>184</v>
      </c>
      <c r="D247" s="73" t="s">
        <v>278</v>
      </c>
      <c r="E247" s="72" t="s">
        <v>280</v>
      </c>
      <c r="F247" s="74">
        <v>500</v>
      </c>
      <c r="G247" s="80">
        <v>134400</v>
      </c>
      <c r="H247" s="75">
        <v>133600</v>
      </c>
      <c r="I247" s="71">
        <f t="shared" si="12"/>
        <v>99.40476190476191</v>
      </c>
      <c r="J247" s="56"/>
      <c r="K247" s="56"/>
      <c r="L247" s="56"/>
      <c r="M247" s="56"/>
      <c r="N247" s="56"/>
    </row>
    <row r="248" spans="1:14" s="53" customFormat="1" ht="36">
      <c r="A248" s="52" t="s">
        <v>449</v>
      </c>
      <c r="B248" s="41" t="s">
        <v>281</v>
      </c>
      <c r="C248" s="84">
        <v>0</v>
      </c>
      <c r="D248" s="68">
        <v>0</v>
      </c>
      <c r="E248" s="41" t="s">
        <v>183</v>
      </c>
      <c r="F248" s="69">
        <v>0</v>
      </c>
      <c r="G248" s="86">
        <f>G249</f>
        <v>1343300</v>
      </c>
      <c r="H248" s="86">
        <f>H249</f>
        <v>1340760.06</v>
      </c>
      <c r="I248" s="71">
        <f t="shared" si="12"/>
        <v>99.81091788878136</v>
      </c>
      <c r="J248" s="88"/>
      <c r="K248" s="88"/>
      <c r="L248" s="88"/>
      <c r="M248" s="88"/>
      <c r="N248" s="88"/>
    </row>
    <row r="249" spans="1:14" ht="60">
      <c r="A249" s="44" t="s">
        <v>479</v>
      </c>
      <c r="B249" s="72" t="s">
        <v>281</v>
      </c>
      <c r="C249" s="73" t="s">
        <v>184</v>
      </c>
      <c r="D249" s="73">
        <v>6</v>
      </c>
      <c r="E249" s="72" t="s">
        <v>183</v>
      </c>
      <c r="F249" s="74">
        <v>0</v>
      </c>
      <c r="G249" s="75">
        <f>G250</f>
        <v>1343300</v>
      </c>
      <c r="H249" s="75">
        <f>H250</f>
        <v>1340760.06</v>
      </c>
      <c r="I249" s="71">
        <f t="shared" si="12"/>
        <v>99.81091788878136</v>
      </c>
      <c r="J249" s="56"/>
      <c r="K249" s="56"/>
      <c r="L249" s="56"/>
      <c r="M249" s="56"/>
      <c r="N249" s="56"/>
    </row>
    <row r="250" spans="1:14" ht="60">
      <c r="A250" s="44" t="s">
        <v>185</v>
      </c>
      <c r="B250" s="72" t="s">
        <v>281</v>
      </c>
      <c r="C250" s="73">
        <v>1</v>
      </c>
      <c r="D250" s="73">
        <v>6</v>
      </c>
      <c r="E250" s="72" t="s">
        <v>186</v>
      </c>
      <c r="F250" s="74">
        <v>0</v>
      </c>
      <c r="G250" s="75">
        <f>G251+G253</f>
        <v>1343300</v>
      </c>
      <c r="H250" s="75">
        <f>H251+H253</f>
        <v>1340760.06</v>
      </c>
      <c r="I250" s="71">
        <f t="shared" si="12"/>
        <v>99.81091788878136</v>
      </c>
      <c r="J250" s="56"/>
      <c r="K250" s="56"/>
      <c r="L250" s="56"/>
      <c r="M250" s="56"/>
      <c r="N250" s="56"/>
    </row>
    <row r="251" spans="1:14" ht="12.75">
      <c r="A251" s="44" t="s">
        <v>170</v>
      </c>
      <c r="B251" s="72" t="s">
        <v>281</v>
      </c>
      <c r="C251" s="73" t="s">
        <v>184</v>
      </c>
      <c r="D251" s="73">
        <v>6</v>
      </c>
      <c r="E251" s="72" t="s">
        <v>187</v>
      </c>
      <c r="F251" s="74">
        <v>0</v>
      </c>
      <c r="G251" s="75">
        <f>G252</f>
        <v>720600</v>
      </c>
      <c r="H251" s="75">
        <f>H252</f>
        <v>718687.7</v>
      </c>
      <c r="I251" s="71">
        <f t="shared" si="12"/>
        <v>99.73462392450735</v>
      </c>
      <c r="J251" s="56"/>
      <c r="K251" s="56"/>
      <c r="L251" s="56"/>
      <c r="M251" s="56"/>
      <c r="N251" s="56"/>
    </row>
    <row r="252" spans="1:14" ht="24">
      <c r="A252" s="44" t="s">
        <v>169</v>
      </c>
      <c r="B252" s="72" t="s">
        <v>281</v>
      </c>
      <c r="C252" s="73" t="s">
        <v>184</v>
      </c>
      <c r="D252" s="73">
        <v>6</v>
      </c>
      <c r="E252" s="72" t="s">
        <v>187</v>
      </c>
      <c r="F252" s="74">
        <v>500</v>
      </c>
      <c r="G252" s="76">
        <v>720600</v>
      </c>
      <c r="H252" s="75">
        <v>718687.7</v>
      </c>
      <c r="I252" s="71">
        <f t="shared" si="12"/>
        <v>99.73462392450735</v>
      </c>
      <c r="J252" s="56"/>
      <c r="K252" s="56"/>
      <c r="L252" s="56"/>
      <c r="M252" s="56"/>
      <c r="N252" s="56"/>
    </row>
    <row r="253" spans="1:14" ht="36">
      <c r="A253" s="44" t="s">
        <v>282</v>
      </c>
      <c r="B253" s="72" t="s">
        <v>281</v>
      </c>
      <c r="C253" s="73" t="s">
        <v>184</v>
      </c>
      <c r="D253" s="73">
        <v>6</v>
      </c>
      <c r="E253" s="72" t="s">
        <v>283</v>
      </c>
      <c r="F253" s="74">
        <v>0</v>
      </c>
      <c r="G253" s="75">
        <f>G254</f>
        <v>622700</v>
      </c>
      <c r="H253" s="75">
        <f>H254</f>
        <v>622072.36</v>
      </c>
      <c r="I253" s="71">
        <f t="shared" si="12"/>
        <v>99.89920668058456</v>
      </c>
      <c r="J253" s="56"/>
      <c r="K253" s="56"/>
      <c r="L253" s="56"/>
      <c r="M253" s="56"/>
      <c r="N253" s="56"/>
    </row>
    <row r="254" spans="1:14" ht="24">
      <c r="A254" s="44" t="s">
        <v>169</v>
      </c>
      <c r="B254" s="72" t="s">
        <v>281</v>
      </c>
      <c r="C254" s="73" t="s">
        <v>184</v>
      </c>
      <c r="D254" s="73">
        <v>6</v>
      </c>
      <c r="E254" s="72" t="s">
        <v>283</v>
      </c>
      <c r="F254" s="74">
        <v>500</v>
      </c>
      <c r="G254" s="76">
        <v>622700</v>
      </c>
      <c r="H254" s="75">
        <v>622072.36</v>
      </c>
      <c r="I254" s="71">
        <f t="shared" si="12"/>
        <v>99.89920668058456</v>
      </c>
      <c r="J254" s="56"/>
      <c r="K254" s="56"/>
      <c r="L254" s="56"/>
      <c r="M254" s="56"/>
      <c r="N254" s="56"/>
    </row>
    <row r="255" spans="1:14" ht="48">
      <c r="A255" s="52" t="s">
        <v>450</v>
      </c>
      <c r="B255" s="41" t="s">
        <v>451</v>
      </c>
      <c r="C255" s="68">
        <v>0</v>
      </c>
      <c r="D255" s="68">
        <v>0</v>
      </c>
      <c r="E255" s="41" t="s">
        <v>183</v>
      </c>
      <c r="F255" s="69">
        <v>0</v>
      </c>
      <c r="G255" s="86">
        <f>G256+G260+G263+G267+G271</f>
        <v>31976202</v>
      </c>
      <c r="H255" s="86">
        <f>H256+H260+H263+H267+H271</f>
        <v>31577171.36</v>
      </c>
      <c r="I255" s="71">
        <f t="shared" si="12"/>
        <v>98.75210120326359</v>
      </c>
      <c r="J255" s="56"/>
      <c r="K255" s="56"/>
      <c r="L255" s="56"/>
      <c r="M255" s="56"/>
      <c r="N255" s="56"/>
    </row>
    <row r="256" spans="1:14" ht="60">
      <c r="A256" s="44" t="s">
        <v>479</v>
      </c>
      <c r="B256" s="72" t="s">
        <v>451</v>
      </c>
      <c r="C256" s="73" t="s">
        <v>184</v>
      </c>
      <c r="D256" s="73">
        <v>6</v>
      </c>
      <c r="E256" s="72" t="s">
        <v>183</v>
      </c>
      <c r="F256" s="74">
        <v>0</v>
      </c>
      <c r="G256" s="80">
        <f aca="true" t="shared" si="13" ref="G256:H258">G257</f>
        <v>5709800</v>
      </c>
      <c r="H256" s="80">
        <f t="shared" si="13"/>
        <v>5410770.119999999</v>
      </c>
      <c r="I256" s="71">
        <f t="shared" si="12"/>
        <v>94.76286594977056</v>
      </c>
      <c r="J256" s="56"/>
      <c r="K256" s="56"/>
      <c r="L256" s="56"/>
      <c r="M256" s="56"/>
      <c r="N256" s="56"/>
    </row>
    <row r="257" spans="1:14" ht="60">
      <c r="A257" s="44" t="s">
        <v>185</v>
      </c>
      <c r="B257" s="72" t="s">
        <v>451</v>
      </c>
      <c r="C257" s="73">
        <v>1</v>
      </c>
      <c r="D257" s="73">
        <v>6</v>
      </c>
      <c r="E257" s="72" t="s">
        <v>186</v>
      </c>
      <c r="F257" s="74">
        <v>0</v>
      </c>
      <c r="G257" s="80">
        <f t="shared" si="13"/>
        <v>5709800</v>
      </c>
      <c r="H257" s="80">
        <f t="shared" si="13"/>
        <v>5410770.119999999</v>
      </c>
      <c r="I257" s="71">
        <f t="shared" si="12"/>
        <v>94.76286594977056</v>
      </c>
      <c r="J257" s="56"/>
      <c r="K257" s="56"/>
      <c r="L257" s="56"/>
      <c r="M257" s="56"/>
      <c r="N257" s="56"/>
    </row>
    <row r="258" spans="1:14" ht="12.75">
      <c r="A258" s="44" t="s">
        <v>170</v>
      </c>
      <c r="B258" s="72" t="s">
        <v>451</v>
      </c>
      <c r="C258" s="73" t="s">
        <v>184</v>
      </c>
      <c r="D258" s="73">
        <v>6</v>
      </c>
      <c r="E258" s="72" t="s">
        <v>187</v>
      </c>
      <c r="F258" s="74">
        <v>0</v>
      </c>
      <c r="G258" s="80">
        <f t="shared" si="13"/>
        <v>5709800</v>
      </c>
      <c r="H258" s="80">
        <f t="shared" si="13"/>
        <v>5410770.119999999</v>
      </c>
      <c r="I258" s="71">
        <f t="shared" si="12"/>
        <v>94.76286594977056</v>
      </c>
      <c r="J258" s="56"/>
      <c r="K258" s="56"/>
      <c r="L258" s="56"/>
      <c r="M258" s="56"/>
      <c r="N258" s="56"/>
    </row>
    <row r="259" spans="1:14" ht="24">
      <c r="A259" s="44" t="s">
        <v>169</v>
      </c>
      <c r="B259" s="72" t="s">
        <v>451</v>
      </c>
      <c r="C259" s="73" t="s">
        <v>184</v>
      </c>
      <c r="D259" s="73">
        <v>6</v>
      </c>
      <c r="E259" s="72" t="s">
        <v>187</v>
      </c>
      <c r="F259" s="74">
        <v>500</v>
      </c>
      <c r="G259" s="80">
        <v>5709800</v>
      </c>
      <c r="H259" s="80">
        <v>5410770.119999999</v>
      </c>
      <c r="I259" s="71">
        <f t="shared" si="12"/>
        <v>94.76286594977056</v>
      </c>
      <c r="J259" s="56"/>
      <c r="K259" s="56"/>
      <c r="L259" s="56"/>
      <c r="M259" s="56"/>
      <c r="N259" s="56"/>
    </row>
    <row r="260" spans="1:14" ht="24">
      <c r="A260" s="45" t="s">
        <v>452</v>
      </c>
      <c r="B260" s="72" t="s">
        <v>451</v>
      </c>
      <c r="C260" s="73">
        <v>2</v>
      </c>
      <c r="D260" s="73">
        <v>3</v>
      </c>
      <c r="E260" s="73" t="s">
        <v>181</v>
      </c>
      <c r="F260" s="72" t="s">
        <v>191</v>
      </c>
      <c r="G260" s="89">
        <f>G261</f>
        <v>1650840</v>
      </c>
      <c r="H260" s="89">
        <f>H261</f>
        <v>1650840</v>
      </c>
      <c r="I260" s="71">
        <f t="shared" si="12"/>
        <v>100</v>
      </c>
      <c r="J260" s="56"/>
      <c r="K260" s="56"/>
      <c r="L260" s="56"/>
      <c r="M260" s="56"/>
      <c r="N260" s="56"/>
    </row>
    <row r="261" spans="1:14" ht="48">
      <c r="A261" s="45" t="s">
        <v>291</v>
      </c>
      <c r="B261" s="72" t="s">
        <v>451</v>
      </c>
      <c r="C261" s="73">
        <v>2</v>
      </c>
      <c r="D261" s="73">
        <v>3</v>
      </c>
      <c r="E261" s="73" t="s">
        <v>453</v>
      </c>
      <c r="F261" s="74">
        <v>0</v>
      </c>
      <c r="G261" s="89">
        <f>G262</f>
        <v>1650840</v>
      </c>
      <c r="H261" s="89">
        <f>H262</f>
        <v>1650840</v>
      </c>
      <c r="I261" s="71">
        <f t="shared" si="12"/>
        <v>100</v>
      </c>
      <c r="J261" s="56"/>
      <c r="K261" s="56"/>
      <c r="L261" s="56"/>
      <c r="M261" s="56"/>
      <c r="N261" s="56"/>
    </row>
    <row r="262" spans="1:14" ht="12.75">
      <c r="A262" s="44" t="s">
        <v>292</v>
      </c>
      <c r="B262" s="72" t="s">
        <v>451</v>
      </c>
      <c r="C262" s="73">
        <v>2</v>
      </c>
      <c r="D262" s="73">
        <v>3</v>
      </c>
      <c r="E262" s="73" t="s">
        <v>453</v>
      </c>
      <c r="F262" s="74">
        <v>9</v>
      </c>
      <c r="G262" s="76">
        <v>1650840</v>
      </c>
      <c r="H262" s="89">
        <v>1650840</v>
      </c>
      <c r="I262" s="71">
        <f t="shared" si="12"/>
        <v>100</v>
      </c>
      <c r="J262" s="56"/>
      <c r="K262" s="56"/>
      <c r="L262" s="56"/>
      <c r="M262" s="56"/>
      <c r="N262" s="56"/>
    </row>
    <row r="263" spans="1:14" ht="12.75">
      <c r="A263" s="49" t="s">
        <v>216</v>
      </c>
      <c r="B263" s="72" t="s">
        <v>451</v>
      </c>
      <c r="C263" s="73">
        <v>4</v>
      </c>
      <c r="D263" s="73">
        <v>12</v>
      </c>
      <c r="E263" s="72" t="s">
        <v>183</v>
      </c>
      <c r="F263" s="74">
        <v>0</v>
      </c>
      <c r="G263" s="90">
        <f aca="true" t="shared" si="14" ref="G263:H265">G264</f>
        <v>904540</v>
      </c>
      <c r="H263" s="90">
        <f t="shared" si="14"/>
        <v>904539.24</v>
      </c>
      <c r="I263" s="71">
        <f t="shared" si="12"/>
        <v>99.99991597939284</v>
      </c>
      <c r="J263" s="56"/>
      <c r="K263" s="56"/>
      <c r="L263" s="56"/>
      <c r="M263" s="56"/>
      <c r="N263" s="56"/>
    </row>
    <row r="264" spans="1:14" ht="12.75">
      <c r="A264" s="46" t="s">
        <v>226</v>
      </c>
      <c r="B264" s="72" t="s">
        <v>451</v>
      </c>
      <c r="C264" s="73">
        <v>4</v>
      </c>
      <c r="D264" s="73">
        <v>12</v>
      </c>
      <c r="E264" s="72" t="s">
        <v>218</v>
      </c>
      <c r="F264" s="74">
        <v>0</v>
      </c>
      <c r="G264" s="90">
        <f t="shared" si="14"/>
        <v>904540</v>
      </c>
      <c r="H264" s="90">
        <f t="shared" si="14"/>
        <v>904539.24</v>
      </c>
      <c r="I264" s="71">
        <f t="shared" si="12"/>
        <v>99.99991597939284</v>
      </c>
      <c r="J264" s="56"/>
      <c r="K264" s="56"/>
      <c r="L264" s="56"/>
      <c r="M264" s="56"/>
      <c r="N264" s="56"/>
    </row>
    <row r="265" spans="1:14" ht="72">
      <c r="A265" s="44" t="s">
        <v>398</v>
      </c>
      <c r="B265" s="72" t="s">
        <v>451</v>
      </c>
      <c r="C265" s="73">
        <v>4</v>
      </c>
      <c r="D265" s="73">
        <v>12</v>
      </c>
      <c r="E265" s="72" t="s">
        <v>399</v>
      </c>
      <c r="F265" s="74">
        <v>0</v>
      </c>
      <c r="G265" s="90">
        <f t="shared" si="14"/>
        <v>904540</v>
      </c>
      <c r="H265" s="90">
        <f t="shared" si="14"/>
        <v>904539.24</v>
      </c>
      <c r="I265" s="71">
        <f t="shared" si="12"/>
        <v>99.99991597939284</v>
      </c>
      <c r="J265" s="56"/>
      <c r="K265" s="56"/>
      <c r="L265" s="56"/>
      <c r="M265" s="56"/>
      <c r="N265" s="56"/>
    </row>
    <row r="266" spans="1:14" ht="24">
      <c r="A266" s="44" t="s">
        <v>169</v>
      </c>
      <c r="B266" s="72" t="s">
        <v>451</v>
      </c>
      <c r="C266" s="73">
        <v>4</v>
      </c>
      <c r="D266" s="73">
        <v>12</v>
      </c>
      <c r="E266" s="72" t="s">
        <v>399</v>
      </c>
      <c r="F266" s="74">
        <v>500</v>
      </c>
      <c r="G266" s="76">
        <v>904540</v>
      </c>
      <c r="H266" s="90">
        <v>904539.24</v>
      </c>
      <c r="I266" s="71">
        <f t="shared" si="12"/>
        <v>99.99991597939284</v>
      </c>
      <c r="J266" s="56"/>
      <c r="K266" s="56"/>
      <c r="L266" s="56"/>
      <c r="M266" s="56"/>
      <c r="N266" s="56"/>
    </row>
    <row r="267" spans="1:14" ht="24">
      <c r="A267" s="44" t="s">
        <v>194</v>
      </c>
      <c r="B267" s="72" t="s">
        <v>451</v>
      </c>
      <c r="C267" s="73">
        <v>13</v>
      </c>
      <c r="D267" s="73">
        <v>0</v>
      </c>
      <c r="E267" s="72" t="s">
        <v>183</v>
      </c>
      <c r="F267" s="74">
        <v>0</v>
      </c>
      <c r="G267" s="80">
        <f aca="true" t="shared" si="15" ref="G267:H269">G268</f>
        <v>100000</v>
      </c>
      <c r="H267" s="80">
        <f t="shared" si="15"/>
        <v>0</v>
      </c>
      <c r="I267" s="71">
        <f t="shared" si="12"/>
        <v>0</v>
      </c>
      <c r="J267" s="56"/>
      <c r="K267" s="56"/>
      <c r="L267" s="56"/>
      <c r="M267" s="56"/>
      <c r="N267" s="56"/>
    </row>
    <row r="268" spans="1:14" ht="36">
      <c r="A268" s="51" t="s">
        <v>454</v>
      </c>
      <c r="B268" s="72" t="s">
        <v>451</v>
      </c>
      <c r="C268" s="73">
        <v>13</v>
      </c>
      <c r="D268" s="73">
        <v>1</v>
      </c>
      <c r="E268" s="72" t="s">
        <v>183</v>
      </c>
      <c r="F268" s="74">
        <v>0</v>
      </c>
      <c r="G268" s="80">
        <f t="shared" si="15"/>
        <v>100000</v>
      </c>
      <c r="H268" s="80">
        <f t="shared" si="15"/>
        <v>0</v>
      </c>
      <c r="I268" s="71">
        <f t="shared" si="12"/>
        <v>0</v>
      </c>
      <c r="J268" s="56"/>
      <c r="K268" s="56"/>
      <c r="L268" s="56"/>
      <c r="M268" s="56"/>
      <c r="N268" s="56"/>
    </row>
    <row r="269" spans="1:14" ht="24">
      <c r="A269" s="44" t="s">
        <v>455</v>
      </c>
      <c r="B269" s="72" t="s">
        <v>451</v>
      </c>
      <c r="C269" s="73">
        <v>13</v>
      </c>
      <c r="D269" s="73">
        <v>1</v>
      </c>
      <c r="E269" s="72" t="s">
        <v>456</v>
      </c>
      <c r="F269" s="74">
        <v>0</v>
      </c>
      <c r="G269" s="80">
        <f t="shared" si="15"/>
        <v>100000</v>
      </c>
      <c r="H269" s="80">
        <f t="shared" si="15"/>
        <v>0</v>
      </c>
      <c r="I269" s="71">
        <f t="shared" si="12"/>
        <v>0</v>
      </c>
      <c r="J269" s="56"/>
      <c r="K269" s="56"/>
      <c r="L269" s="56"/>
      <c r="M269" s="56"/>
      <c r="N269" s="56"/>
    </row>
    <row r="270" spans="1:14" ht="12.75">
      <c r="A270" s="44" t="s">
        <v>476</v>
      </c>
      <c r="B270" s="72" t="s">
        <v>451</v>
      </c>
      <c r="C270" s="73">
        <v>13</v>
      </c>
      <c r="D270" s="73">
        <v>1</v>
      </c>
      <c r="E270" s="72" t="s">
        <v>456</v>
      </c>
      <c r="F270" s="74">
        <v>13</v>
      </c>
      <c r="G270" s="76">
        <v>100000</v>
      </c>
      <c r="H270" s="80">
        <v>0</v>
      </c>
      <c r="I270" s="71">
        <f t="shared" si="12"/>
        <v>0</v>
      </c>
      <c r="J270" s="56"/>
      <c r="K270" s="56"/>
      <c r="L270" s="56"/>
      <c r="M270" s="56"/>
      <c r="N270" s="56"/>
    </row>
    <row r="271" spans="1:14" ht="48">
      <c r="A271" s="44" t="s">
        <v>457</v>
      </c>
      <c r="B271" s="72" t="s">
        <v>451</v>
      </c>
      <c r="C271" s="73">
        <v>14</v>
      </c>
      <c r="D271" s="73">
        <v>0</v>
      </c>
      <c r="E271" s="72" t="s">
        <v>183</v>
      </c>
      <c r="F271" s="74">
        <v>0</v>
      </c>
      <c r="G271" s="80">
        <f>G272+G275</f>
        <v>23611022</v>
      </c>
      <c r="H271" s="80">
        <f>H272+H275</f>
        <v>23611022</v>
      </c>
      <c r="I271" s="71">
        <f t="shared" si="12"/>
        <v>100</v>
      </c>
      <c r="J271" s="56"/>
      <c r="K271" s="56"/>
      <c r="L271" s="56"/>
      <c r="M271" s="56"/>
      <c r="N271" s="56"/>
    </row>
    <row r="272" spans="1:14" ht="36">
      <c r="A272" s="44" t="s">
        <v>474</v>
      </c>
      <c r="B272" s="72" t="s">
        <v>451</v>
      </c>
      <c r="C272" s="73">
        <v>14</v>
      </c>
      <c r="D272" s="73">
        <v>1</v>
      </c>
      <c r="E272" s="72" t="s">
        <v>183</v>
      </c>
      <c r="F272" s="74">
        <v>0</v>
      </c>
      <c r="G272" s="76">
        <f>G273</f>
        <v>22815000</v>
      </c>
      <c r="H272" s="76">
        <f>H273</f>
        <v>22815000</v>
      </c>
      <c r="I272" s="71">
        <f t="shared" si="12"/>
        <v>100</v>
      </c>
      <c r="J272" s="56"/>
      <c r="K272" s="56"/>
      <c r="L272" s="56"/>
      <c r="M272" s="56"/>
      <c r="N272" s="56"/>
    </row>
    <row r="273" spans="1:14" ht="48">
      <c r="A273" s="44" t="s">
        <v>233</v>
      </c>
      <c r="B273" s="72" t="s">
        <v>451</v>
      </c>
      <c r="C273" s="73">
        <v>14</v>
      </c>
      <c r="D273" s="73">
        <v>1</v>
      </c>
      <c r="E273" s="72" t="s">
        <v>234</v>
      </c>
      <c r="F273" s="74">
        <v>0</v>
      </c>
      <c r="G273" s="76">
        <f>G274</f>
        <v>22815000</v>
      </c>
      <c r="H273" s="76">
        <f>H274</f>
        <v>22815000</v>
      </c>
      <c r="I273" s="71">
        <f t="shared" si="12"/>
        <v>100</v>
      </c>
      <c r="J273" s="56"/>
      <c r="K273" s="56"/>
      <c r="L273" s="56"/>
      <c r="M273" s="56"/>
      <c r="N273" s="56"/>
    </row>
    <row r="274" spans="1:14" ht="12.75">
      <c r="A274" s="44" t="s">
        <v>290</v>
      </c>
      <c r="B274" s="72" t="s">
        <v>451</v>
      </c>
      <c r="C274" s="73">
        <v>14</v>
      </c>
      <c r="D274" s="73">
        <v>1</v>
      </c>
      <c r="E274" s="72" t="s">
        <v>234</v>
      </c>
      <c r="F274" s="74">
        <v>8</v>
      </c>
      <c r="G274" s="76">
        <v>22815000</v>
      </c>
      <c r="H274" s="76">
        <v>22815000</v>
      </c>
      <c r="I274" s="71">
        <f t="shared" si="12"/>
        <v>100</v>
      </c>
      <c r="J274" s="56"/>
      <c r="K274" s="56"/>
      <c r="L274" s="56"/>
      <c r="M274" s="56"/>
      <c r="N274" s="56"/>
    </row>
    <row r="275" spans="1:14" ht="12.75">
      <c r="A275" s="49" t="s">
        <v>458</v>
      </c>
      <c r="B275" s="72" t="s">
        <v>451</v>
      </c>
      <c r="C275" s="73">
        <v>14</v>
      </c>
      <c r="D275" s="73">
        <v>3</v>
      </c>
      <c r="E275" s="72" t="s">
        <v>183</v>
      </c>
      <c r="F275" s="74">
        <v>0</v>
      </c>
      <c r="G275" s="76">
        <f>G276</f>
        <v>796022</v>
      </c>
      <c r="H275" s="76">
        <f>H276</f>
        <v>796022</v>
      </c>
      <c r="I275" s="71">
        <f t="shared" si="12"/>
        <v>100</v>
      </c>
      <c r="J275" s="56"/>
      <c r="K275" s="56"/>
      <c r="L275" s="56"/>
      <c r="M275" s="56"/>
      <c r="N275" s="56"/>
    </row>
    <row r="276" spans="1:14" ht="24">
      <c r="A276" s="44" t="s">
        <v>459</v>
      </c>
      <c r="B276" s="72" t="s">
        <v>451</v>
      </c>
      <c r="C276" s="73">
        <v>14</v>
      </c>
      <c r="D276" s="73">
        <v>3</v>
      </c>
      <c r="E276" s="72" t="s">
        <v>460</v>
      </c>
      <c r="F276" s="74">
        <v>0</v>
      </c>
      <c r="G276" s="76">
        <f>G277</f>
        <v>796022</v>
      </c>
      <c r="H276" s="76">
        <f>H277</f>
        <v>796022</v>
      </c>
      <c r="I276" s="71">
        <f>H276/G276*100</f>
        <v>100</v>
      </c>
      <c r="J276" s="56"/>
      <c r="K276" s="56"/>
      <c r="L276" s="56"/>
      <c r="M276" s="56"/>
      <c r="N276" s="56"/>
    </row>
    <row r="277" spans="1:14" ht="12.75">
      <c r="A277" s="44" t="s">
        <v>461</v>
      </c>
      <c r="B277" s="72" t="s">
        <v>451</v>
      </c>
      <c r="C277" s="73">
        <v>14</v>
      </c>
      <c r="D277" s="73">
        <v>3</v>
      </c>
      <c r="E277" s="72" t="s">
        <v>460</v>
      </c>
      <c r="F277" s="74">
        <v>17</v>
      </c>
      <c r="G277" s="76">
        <v>796022</v>
      </c>
      <c r="H277" s="76">
        <v>796022</v>
      </c>
      <c r="I277" s="71">
        <f>H277/G277*100</f>
        <v>100</v>
      </c>
      <c r="J277" s="56"/>
      <c r="K277" s="56"/>
      <c r="L277" s="56"/>
      <c r="M277" s="56"/>
      <c r="N277" s="56"/>
    </row>
    <row r="278" spans="1:14" ht="12.75">
      <c r="A278" s="52" t="s">
        <v>284</v>
      </c>
      <c r="B278" s="91"/>
      <c r="C278" s="91"/>
      <c r="D278" s="91"/>
      <c r="E278" s="91"/>
      <c r="F278" s="91"/>
      <c r="G278" s="70">
        <f>G19+G112+G182+G202+G240+G248+G255</f>
        <v>412933801.34999996</v>
      </c>
      <c r="H278" s="70">
        <f>H19+H112+H182+H202+H240+H248+H255</f>
        <v>405846486.75000006</v>
      </c>
      <c r="I278" s="71">
        <f>H278/G278*100</f>
        <v>98.28366808993853</v>
      </c>
      <c r="J278" s="56"/>
      <c r="K278" s="56"/>
      <c r="L278" s="56"/>
      <c r="M278" s="56"/>
      <c r="N278" s="56"/>
    </row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</sheetData>
  <sheetProtection/>
  <autoFilter ref="A18:I278"/>
  <mergeCells count="15">
    <mergeCell ref="I15:I17"/>
    <mergeCell ref="H15:H17"/>
    <mergeCell ref="G15:G17"/>
    <mergeCell ref="A15:A17"/>
    <mergeCell ref="B15:B17"/>
    <mergeCell ref="C15:C17"/>
    <mergeCell ref="D15:D17"/>
    <mergeCell ref="E15:E17"/>
    <mergeCell ref="F15:F17"/>
    <mergeCell ref="E9:N9"/>
    <mergeCell ref="E10:N10"/>
    <mergeCell ref="G1:I1"/>
    <mergeCell ref="A3:R3"/>
    <mergeCell ref="A8:N8"/>
    <mergeCell ref="A4:N4"/>
  </mergeCells>
  <printOptions/>
  <pageMargins left="0.24" right="0.24" top="0.27" bottom="0.18" header="0.24" footer="0.18"/>
  <pageSetup fitToHeight="16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35"/>
  <sheetViews>
    <sheetView zoomScalePageLayoutView="0" workbookViewId="0" topLeftCell="A18">
      <selection activeCell="A45" sqref="A45"/>
    </sheetView>
  </sheetViews>
  <sheetFormatPr defaultColWidth="9.00390625" defaultRowHeight="12.75"/>
  <cols>
    <col min="1" max="1" width="30.375" style="5" customWidth="1"/>
    <col min="2" max="2" width="7.375" style="5" customWidth="1"/>
    <col min="3" max="3" width="22.25390625" style="5" customWidth="1"/>
    <col min="4" max="4" width="0.2421875" style="8" hidden="1" customWidth="1"/>
    <col min="5" max="5" width="14.75390625" style="8" hidden="1" customWidth="1"/>
    <col min="6" max="6" width="7.625" style="8" hidden="1" customWidth="1"/>
    <col min="7" max="7" width="15.25390625" style="15" hidden="1" customWidth="1"/>
    <col min="8" max="8" width="15.125" style="15" hidden="1" customWidth="1"/>
    <col min="9" max="9" width="7.125" style="15" hidden="1" customWidth="1"/>
    <col min="10" max="10" width="14.125" style="15" hidden="1" customWidth="1"/>
    <col min="11" max="11" width="22.125" style="15" customWidth="1"/>
    <col min="12" max="12" width="19.75390625" style="5" customWidth="1"/>
    <col min="13" max="13" width="10.75390625" style="5" customWidth="1"/>
    <col min="14" max="19" width="0" style="5" hidden="1" customWidth="1"/>
    <col min="20" max="16384" width="9.125" style="5" customWidth="1"/>
  </cols>
  <sheetData>
    <row r="1" spans="1:11" ht="12.75">
      <c r="A1" s="2"/>
      <c r="B1" s="1"/>
      <c r="C1" s="1"/>
      <c r="D1" s="7"/>
      <c r="E1" s="7"/>
      <c r="F1" s="7"/>
      <c r="G1" s="11"/>
      <c r="H1" s="11"/>
      <c r="I1" s="14"/>
      <c r="J1" s="14"/>
      <c r="K1" s="14"/>
    </row>
    <row r="2" spans="1:11" ht="12.75">
      <c r="A2" s="2"/>
      <c r="B2" s="1"/>
      <c r="C2" s="1"/>
      <c r="D2" s="1"/>
      <c r="E2" s="1"/>
      <c r="F2" s="1"/>
      <c r="G2" s="1"/>
      <c r="H2" s="1"/>
      <c r="I2" s="1"/>
      <c r="J2" s="116" t="s">
        <v>309</v>
      </c>
      <c r="K2" s="116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9"/>
      <c r="K3" s="19"/>
    </row>
    <row r="4" spans="1:11" ht="12.75">
      <c r="A4" s="111" t="s">
        <v>306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15">
      <c r="A5" s="108" t="s">
        <v>308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2.75">
      <c r="A6"/>
      <c r="B6" s="6"/>
      <c r="C6" s="6"/>
      <c r="D6" s="6"/>
      <c r="E6"/>
      <c r="F6"/>
      <c r="G6"/>
      <c r="H6"/>
      <c r="I6"/>
      <c r="J6" s="13"/>
      <c r="K6" s="13"/>
    </row>
    <row r="7" spans="1:11" ht="12.75">
      <c r="A7"/>
      <c r="B7" s="4"/>
      <c r="C7" s="6"/>
      <c r="D7" s="6"/>
      <c r="E7"/>
      <c r="F7"/>
      <c r="G7"/>
      <c r="H7"/>
      <c r="I7"/>
      <c r="J7" s="13"/>
      <c r="K7" s="13"/>
    </row>
    <row r="8" spans="1:11" ht="12.75">
      <c r="A8"/>
      <c r="B8" s="3"/>
      <c r="C8" s="18" t="s">
        <v>513</v>
      </c>
      <c r="D8" s="17"/>
      <c r="E8" s="17"/>
      <c r="F8" s="17"/>
      <c r="G8" s="17"/>
      <c r="H8" s="17"/>
      <c r="I8" s="17"/>
      <c r="J8" s="17"/>
      <c r="K8" s="17"/>
    </row>
    <row r="9" spans="1:11" ht="12.75">
      <c r="A9" s="107" t="s">
        <v>310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2.75">
      <c r="A10" s="9" t="s">
        <v>165</v>
      </c>
      <c r="B10" s="107" t="s">
        <v>311</v>
      </c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12.75">
      <c r="A11" s="9" t="s">
        <v>166</v>
      </c>
      <c r="B11" s="107" t="s">
        <v>312</v>
      </c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ht="12.75">
      <c r="A12" s="9"/>
      <c r="B12" s="9"/>
      <c r="C12" s="9"/>
      <c r="D12" s="9"/>
      <c r="E12"/>
      <c r="F12"/>
      <c r="G12"/>
      <c r="H12"/>
      <c r="I12"/>
      <c r="J12" s="13"/>
      <c r="K12" s="13"/>
    </row>
    <row r="13" spans="1:11" ht="12.75">
      <c r="A13" s="9" t="s">
        <v>304</v>
      </c>
      <c r="B13" s="9"/>
      <c r="C13" s="9"/>
      <c r="D13" s="9"/>
      <c r="E13"/>
      <c r="F13"/>
      <c r="G13"/>
      <c r="H13"/>
      <c r="I13"/>
      <c r="J13" s="13"/>
      <c r="K13" s="13"/>
    </row>
    <row r="14" spans="1:11" ht="12.75">
      <c r="A14" s="9" t="s">
        <v>163</v>
      </c>
      <c r="B14" s="9"/>
      <c r="C14" s="9"/>
      <c r="D14" s="9"/>
      <c r="E14" s="10"/>
      <c r="F14" s="10"/>
      <c r="G14" s="10"/>
      <c r="H14" s="10"/>
      <c r="I14" s="10"/>
      <c r="J14" s="13"/>
      <c r="K14" s="13"/>
    </row>
    <row r="15" spans="1:13" s="30" customFormat="1" ht="32.25" customHeight="1">
      <c r="A15" s="112" t="s">
        <v>164</v>
      </c>
      <c r="B15" s="113" t="s">
        <v>539</v>
      </c>
      <c r="C15" s="112" t="s">
        <v>540</v>
      </c>
      <c r="D15" s="114" t="s">
        <v>135</v>
      </c>
      <c r="E15" s="114"/>
      <c r="F15" s="114"/>
      <c r="G15" s="114"/>
      <c r="H15" s="114"/>
      <c r="I15" s="114"/>
      <c r="J15" s="114"/>
      <c r="K15" s="114"/>
      <c r="L15" s="35" t="s">
        <v>167</v>
      </c>
      <c r="M15" s="109" t="s">
        <v>564</v>
      </c>
    </row>
    <row r="16" spans="1:13" s="30" customFormat="1" ht="12.75" customHeight="1">
      <c r="A16" s="112"/>
      <c r="B16" s="113"/>
      <c r="C16" s="112"/>
      <c r="D16" s="105" t="s">
        <v>136</v>
      </c>
      <c r="E16" s="25"/>
      <c r="F16" s="105" t="s">
        <v>137</v>
      </c>
      <c r="G16" s="25"/>
      <c r="H16" s="105" t="s">
        <v>138</v>
      </c>
      <c r="I16" s="106" t="s">
        <v>139</v>
      </c>
      <c r="J16" s="106" t="s">
        <v>140</v>
      </c>
      <c r="K16" s="106" t="s">
        <v>141</v>
      </c>
      <c r="L16" s="106" t="s">
        <v>141</v>
      </c>
      <c r="M16" s="109"/>
    </row>
    <row r="17" spans="1:13" s="30" customFormat="1" ht="26.25" customHeight="1">
      <c r="A17" s="112"/>
      <c r="B17" s="113"/>
      <c r="C17" s="112"/>
      <c r="D17" s="105"/>
      <c r="E17" s="25" t="s">
        <v>132</v>
      </c>
      <c r="F17" s="105"/>
      <c r="G17" s="25" t="s">
        <v>133</v>
      </c>
      <c r="H17" s="105"/>
      <c r="I17" s="106"/>
      <c r="J17" s="106"/>
      <c r="K17" s="106"/>
      <c r="L17" s="106"/>
      <c r="M17" s="109"/>
    </row>
    <row r="18" spans="1:13" s="30" customFormat="1" ht="12.75">
      <c r="A18" s="37">
        <v>1</v>
      </c>
      <c r="B18" s="37">
        <v>2</v>
      </c>
      <c r="C18" s="37">
        <v>3</v>
      </c>
      <c r="D18" s="37">
        <v>4</v>
      </c>
      <c r="E18" s="37">
        <v>5</v>
      </c>
      <c r="F18" s="37">
        <v>6</v>
      </c>
      <c r="G18" s="37">
        <v>7</v>
      </c>
      <c r="H18" s="37">
        <v>8</v>
      </c>
      <c r="I18" s="37">
        <v>9</v>
      </c>
      <c r="J18" s="37">
        <v>10</v>
      </c>
      <c r="K18" s="37">
        <v>4</v>
      </c>
      <c r="L18" s="37">
        <v>5</v>
      </c>
      <c r="M18" s="39">
        <v>6</v>
      </c>
    </row>
    <row r="19" spans="1:13" s="30" customFormat="1" ht="51.75" customHeight="1">
      <c r="A19" s="40" t="s">
        <v>541</v>
      </c>
      <c r="B19" s="28" t="s">
        <v>193</v>
      </c>
      <c r="C19" s="23" t="s">
        <v>542</v>
      </c>
      <c r="D19" s="22">
        <v>217919590.67</v>
      </c>
      <c r="E19" s="22" t="s">
        <v>168</v>
      </c>
      <c r="F19" s="22">
        <v>217919590.67</v>
      </c>
      <c r="G19" s="22">
        <v>-190532795.09</v>
      </c>
      <c r="H19" s="22" t="s">
        <v>168</v>
      </c>
      <c r="I19" s="22" t="s">
        <v>168</v>
      </c>
      <c r="J19" s="22" t="s">
        <v>168</v>
      </c>
      <c r="K19" s="22">
        <v>19586337.56</v>
      </c>
      <c r="L19" s="22">
        <v>-40479829.14</v>
      </c>
      <c r="M19" s="36">
        <f>L19/K19*100</f>
        <v>-206.6738052277294</v>
      </c>
    </row>
    <row r="20" spans="1:13" s="30" customFormat="1" ht="19.5" customHeight="1" hidden="1">
      <c r="A20" s="27" t="s">
        <v>543</v>
      </c>
      <c r="B20" s="28"/>
      <c r="C20" s="23"/>
      <c r="D20" s="38"/>
      <c r="E20" s="38"/>
      <c r="F20" s="38"/>
      <c r="G20" s="38"/>
      <c r="H20" s="38"/>
      <c r="I20" s="38"/>
      <c r="J20" s="38"/>
      <c r="K20" s="38"/>
      <c r="L20" s="38"/>
      <c r="M20" s="36" t="e">
        <f aca="true" t="shared" si="0" ref="M20:M30">L20/K20*100</f>
        <v>#DIV/0!</v>
      </c>
    </row>
    <row r="21" spans="1:13" s="30" customFormat="1" ht="33.75">
      <c r="A21" s="29" t="s">
        <v>544</v>
      </c>
      <c r="B21" s="21" t="s">
        <v>545</v>
      </c>
      <c r="C21" s="21" t="s">
        <v>546</v>
      </c>
      <c r="D21" s="22">
        <v>217919590.67</v>
      </c>
      <c r="E21" s="22" t="s">
        <v>168</v>
      </c>
      <c r="F21" s="22">
        <v>217919590.67</v>
      </c>
      <c r="G21" s="22">
        <v>-190532795.09</v>
      </c>
      <c r="H21" s="22" t="s">
        <v>168</v>
      </c>
      <c r="I21" s="22" t="s">
        <v>168</v>
      </c>
      <c r="J21" s="22" t="s">
        <v>168</v>
      </c>
      <c r="K21" s="22">
        <v>19586337.56</v>
      </c>
      <c r="L21" s="22">
        <v>-40479829.14</v>
      </c>
      <c r="M21" s="36">
        <f t="shared" si="0"/>
        <v>-206.6738052277294</v>
      </c>
    </row>
    <row r="22" spans="1:13" s="30" customFormat="1" ht="22.5">
      <c r="A22" s="29" t="s">
        <v>547</v>
      </c>
      <c r="B22" s="21" t="s">
        <v>548</v>
      </c>
      <c r="C22" s="21" t="s">
        <v>549</v>
      </c>
      <c r="D22" s="22">
        <v>-255634580</v>
      </c>
      <c r="E22" s="22" t="s">
        <v>168</v>
      </c>
      <c r="F22" s="22">
        <v>-255634580</v>
      </c>
      <c r="G22" s="22">
        <v>-221692402.54</v>
      </c>
      <c r="H22" s="22" t="s">
        <v>168</v>
      </c>
      <c r="I22" s="22" t="s">
        <v>168</v>
      </c>
      <c r="J22" s="22" t="s">
        <v>168</v>
      </c>
      <c r="K22" s="22">
        <v>-393347463.79</v>
      </c>
      <c r="L22" s="22">
        <v>-454286915.48</v>
      </c>
      <c r="M22" s="36">
        <f t="shared" si="0"/>
        <v>115.49252437090438</v>
      </c>
    </row>
    <row r="23" spans="1:13" s="30" customFormat="1" ht="22.5">
      <c r="A23" s="29" t="s">
        <v>313</v>
      </c>
      <c r="B23" s="21" t="s">
        <v>548</v>
      </c>
      <c r="C23" s="21" t="s">
        <v>550</v>
      </c>
      <c r="D23" s="22">
        <v>-255634580</v>
      </c>
      <c r="E23" s="22" t="s">
        <v>168</v>
      </c>
      <c r="F23" s="22">
        <v>-255634580</v>
      </c>
      <c r="G23" s="22">
        <v>-221692402.54</v>
      </c>
      <c r="H23" s="22" t="s">
        <v>168</v>
      </c>
      <c r="I23" s="22" t="s">
        <v>168</v>
      </c>
      <c r="J23" s="22" t="s">
        <v>168</v>
      </c>
      <c r="K23" s="22">
        <v>-393347463.79</v>
      </c>
      <c r="L23" s="22">
        <v>-454286915.48</v>
      </c>
      <c r="M23" s="36">
        <f t="shared" si="0"/>
        <v>115.49252437090438</v>
      </c>
    </row>
    <row r="24" spans="1:13" s="30" customFormat="1" ht="22.5">
      <c r="A24" s="29" t="s">
        <v>314</v>
      </c>
      <c r="B24" s="21" t="s">
        <v>548</v>
      </c>
      <c r="C24" s="21" t="s">
        <v>551</v>
      </c>
      <c r="D24" s="22">
        <v>-255634580</v>
      </c>
      <c r="E24" s="22" t="s">
        <v>168</v>
      </c>
      <c r="F24" s="22">
        <v>-255634580</v>
      </c>
      <c r="G24" s="22">
        <v>-221692402.54</v>
      </c>
      <c r="H24" s="22" t="s">
        <v>168</v>
      </c>
      <c r="I24" s="22" t="s">
        <v>168</v>
      </c>
      <c r="J24" s="22" t="s">
        <v>168</v>
      </c>
      <c r="K24" s="22">
        <v>-393347463.79</v>
      </c>
      <c r="L24" s="22">
        <v>-454286915.48</v>
      </c>
      <c r="M24" s="36">
        <f t="shared" si="0"/>
        <v>115.49252437090438</v>
      </c>
    </row>
    <row r="25" spans="1:13" s="30" customFormat="1" ht="33.75">
      <c r="A25" s="29" t="s">
        <v>552</v>
      </c>
      <c r="B25" s="21" t="s">
        <v>548</v>
      </c>
      <c r="C25" s="21" t="s">
        <v>553</v>
      </c>
      <c r="D25" s="22">
        <v>-208310000</v>
      </c>
      <c r="E25" s="22" t="s">
        <v>168</v>
      </c>
      <c r="F25" s="22">
        <v>-208310000</v>
      </c>
      <c r="G25" s="22">
        <v>-185037463.79</v>
      </c>
      <c r="H25" s="22" t="s">
        <v>168</v>
      </c>
      <c r="I25" s="22" t="s">
        <v>168</v>
      </c>
      <c r="J25" s="22" t="s">
        <v>168</v>
      </c>
      <c r="K25" s="22">
        <v>-393347463.79</v>
      </c>
      <c r="L25" s="22">
        <v>-454286915.48</v>
      </c>
      <c r="M25" s="36">
        <f t="shared" si="0"/>
        <v>115.49252437090438</v>
      </c>
    </row>
    <row r="26" spans="1:13" s="30" customFormat="1" ht="33.75" hidden="1">
      <c r="A26" s="29" t="s">
        <v>554</v>
      </c>
      <c r="B26" s="21" t="s">
        <v>548</v>
      </c>
      <c r="C26" s="21" t="s">
        <v>555</v>
      </c>
      <c r="D26" s="22">
        <v>-47324580</v>
      </c>
      <c r="E26" s="22" t="s">
        <v>168</v>
      </c>
      <c r="F26" s="22">
        <v>-47324580</v>
      </c>
      <c r="G26" s="22">
        <v>-36654938.75</v>
      </c>
      <c r="H26" s="22" t="s">
        <v>168</v>
      </c>
      <c r="I26" s="22" t="s">
        <v>168</v>
      </c>
      <c r="J26" s="22" t="s">
        <v>168</v>
      </c>
      <c r="K26" s="22" t="s">
        <v>168</v>
      </c>
      <c r="L26" s="22" t="s">
        <v>168</v>
      </c>
      <c r="M26" s="36" t="e">
        <f t="shared" si="0"/>
        <v>#VALUE!</v>
      </c>
    </row>
    <row r="27" spans="1:13" s="30" customFormat="1" ht="22.5">
      <c r="A27" s="29" t="s">
        <v>556</v>
      </c>
      <c r="B27" s="21" t="s">
        <v>557</v>
      </c>
      <c r="C27" s="21" t="s">
        <v>558</v>
      </c>
      <c r="D27" s="22">
        <v>473554170.67</v>
      </c>
      <c r="E27" s="22" t="s">
        <v>168</v>
      </c>
      <c r="F27" s="22">
        <v>473554170.67</v>
      </c>
      <c r="G27" s="22">
        <v>31159607.45</v>
      </c>
      <c r="H27" s="22" t="s">
        <v>168</v>
      </c>
      <c r="I27" s="22" t="s">
        <v>168</v>
      </c>
      <c r="J27" s="22" t="s">
        <v>168</v>
      </c>
      <c r="K27" s="22">
        <v>412933801.35</v>
      </c>
      <c r="L27" s="22">
        <v>413807086.34</v>
      </c>
      <c r="M27" s="36">
        <f t="shared" si="0"/>
        <v>100.21148304816533</v>
      </c>
    </row>
    <row r="28" spans="1:13" s="30" customFormat="1" ht="22.5">
      <c r="A28" s="29" t="s">
        <v>315</v>
      </c>
      <c r="B28" s="21" t="s">
        <v>557</v>
      </c>
      <c r="C28" s="21" t="s">
        <v>559</v>
      </c>
      <c r="D28" s="22">
        <v>473554170.67</v>
      </c>
      <c r="E28" s="22" t="s">
        <v>168</v>
      </c>
      <c r="F28" s="22">
        <v>473554170.67</v>
      </c>
      <c r="G28" s="22">
        <v>31159607.45</v>
      </c>
      <c r="H28" s="22" t="s">
        <v>168</v>
      </c>
      <c r="I28" s="22" t="s">
        <v>168</v>
      </c>
      <c r="J28" s="22" t="s">
        <v>168</v>
      </c>
      <c r="K28" s="22">
        <v>412933801.35</v>
      </c>
      <c r="L28" s="22">
        <v>413807086.34</v>
      </c>
      <c r="M28" s="36">
        <f t="shared" si="0"/>
        <v>100.21148304816533</v>
      </c>
    </row>
    <row r="29" spans="1:13" s="30" customFormat="1" ht="22.5">
      <c r="A29" s="29" t="s">
        <v>316</v>
      </c>
      <c r="B29" s="21" t="s">
        <v>557</v>
      </c>
      <c r="C29" s="21" t="s">
        <v>560</v>
      </c>
      <c r="D29" s="22">
        <v>473554170.67</v>
      </c>
      <c r="E29" s="22" t="s">
        <v>168</v>
      </c>
      <c r="F29" s="22">
        <v>473554170.67</v>
      </c>
      <c r="G29" s="22">
        <v>31159607.45</v>
      </c>
      <c r="H29" s="22" t="s">
        <v>168</v>
      </c>
      <c r="I29" s="22" t="s">
        <v>168</v>
      </c>
      <c r="J29" s="22" t="s">
        <v>168</v>
      </c>
      <c r="K29" s="22">
        <v>412933801.35</v>
      </c>
      <c r="L29" s="22">
        <v>413807086.34</v>
      </c>
      <c r="M29" s="36">
        <f t="shared" si="0"/>
        <v>100.21148304816533</v>
      </c>
    </row>
    <row r="30" spans="1:13" s="30" customFormat="1" ht="33.75">
      <c r="A30" s="29" t="s">
        <v>317</v>
      </c>
      <c r="B30" s="21" t="s">
        <v>557</v>
      </c>
      <c r="C30" s="21" t="s">
        <v>561</v>
      </c>
      <c r="D30" s="22">
        <v>387671939.35</v>
      </c>
      <c r="E30" s="22" t="s">
        <v>168</v>
      </c>
      <c r="F30" s="22">
        <v>387671939.35</v>
      </c>
      <c r="G30" s="22">
        <v>25261862</v>
      </c>
      <c r="H30" s="22" t="s">
        <v>168</v>
      </c>
      <c r="I30" s="22" t="s">
        <v>168</v>
      </c>
      <c r="J30" s="22" t="s">
        <v>168</v>
      </c>
      <c r="K30" s="22">
        <v>412933801.35</v>
      </c>
      <c r="L30" s="22">
        <v>413807086.34</v>
      </c>
      <c r="M30" s="36">
        <f t="shared" si="0"/>
        <v>100.21148304816533</v>
      </c>
    </row>
    <row r="31" spans="1:12" s="30" customFormat="1" ht="33.75" hidden="1">
      <c r="A31" s="31" t="s">
        <v>562</v>
      </c>
      <c r="B31" s="32" t="s">
        <v>557</v>
      </c>
      <c r="C31" s="33" t="s">
        <v>563</v>
      </c>
      <c r="D31" s="34">
        <v>85882231.32</v>
      </c>
      <c r="E31" s="34" t="s">
        <v>168</v>
      </c>
      <c r="F31" s="34">
        <v>85882231.32</v>
      </c>
      <c r="G31" s="34">
        <v>5897745.45</v>
      </c>
      <c r="H31" s="34" t="s">
        <v>168</v>
      </c>
      <c r="I31" s="34" t="s">
        <v>168</v>
      </c>
      <c r="J31" s="34" t="s">
        <v>168</v>
      </c>
      <c r="K31" s="34" t="s">
        <v>168</v>
      </c>
      <c r="L31" s="34" t="s">
        <v>168</v>
      </c>
    </row>
    <row r="32" ht="12.75" hidden="1"/>
    <row r="33" spans="1:5" ht="12.75" hidden="1">
      <c r="A33" s="120"/>
      <c r="B33" s="120"/>
      <c r="C33" s="120"/>
      <c r="D33" s="120"/>
      <c r="E33" s="120"/>
    </row>
    <row r="34" ht="12.75" hidden="1"/>
    <row r="35" ht="12.75" hidden="1">
      <c r="A35" s="16"/>
    </row>
    <row r="36" ht="12.75" hidden="1"/>
    <row r="37" ht="12.75" hidden="1"/>
    <row r="38" ht="12.75" hidden="1"/>
    <row r="39" ht="12.75" hidden="1"/>
    <row r="40" ht="12.75" hidden="1"/>
  </sheetData>
  <sheetProtection/>
  <mergeCells count="19">
    <mergeCell ref="A33:E33"/>
    <mergeCell ref="B10:K10"/>
    <mergeCell ref="B11:K11"/>
    <mergeCell ref="A9:K9"/>
    <mergeCell ref="J2:K2"/>
    <mergeCell ref="A4:K4"/>
    <mergeCell ref="A5:K5"/>
    <mergeCell ref="J16:J17"/>
    <mergeCell ref="K16:K17"/>
    <mergeCell ref="M15:M17"/>
    <mergeCell ref="L16:L17"/>
    <mergeCell ref="A15:A17"/>
    <mergeCell ref="B15:B17"/>
    <mergeCell ref="C15:C17"/>
    <mergeCell ref="D15:K15"/>
    <mergeCell ref="D16:D17"/>
    <mergeCell ref="F16:F17"/>
    <mergeCell ref="H16:H17"/>
    <mergeCell ref="I16:I17"/>
  </mergeCells>
  <printOptions/>
  <pageMargins left="0.85" right="0" top="0.44" bottom="0.3937007874015748" header="0.16" footer="0"/>
  <pageSetup fitToHeight="1" fitToWidth="1" horizontalDpi="600" verticalDpi="600" orientation="landscape" paperSize="8" scale="9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WiZaRd</cp:lastModifiedBy>
  <cp:lastPrinted>2012-03-20T06:20:19Z</cp:lastPrinted>
  <dcterms:created xsi:type="dcterms:W3CDTF">1999-06-18T11:49:53Z</dcterms:created>
  <dcterms:modified xsi:type="dcterms:W3CDTF">2012-07-18T04:00:53Z</dcterms:modified>
  <cp:category/>
  <cp:version/>
  <cp:contentType/>
  <cp:contentStatus/>
</cp:coreProperties>
</file>