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161" windowWidth="14910" windowHeight="4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<sst xmlns="http://schemas.openxmlformats.org/spreadsheetml/2006/main" count="106" uniqueCount="106">
  <si>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налог.дох.за посл.отчет период</t>
  </si>
  <si>
    <t>налог.дох.за предшеств. отчет.году</t>
  </si>
  <si>
    <t>объем дох.от безвомезд поступ за искл.субвен</t>
  </si>
  <si>
    <t>объем дох.за искл.субвенц.ииных трансфертов</t>
  </si>
  <si>
    <t>объем фактич.поступ налог и неналог дох.</t>
  </si>
  <si>
    <t>объем первонач.утверж знач налог  и неналог дох</t>
  </si>
  <si>
    <t xml:space="preserve">Фактич.исп.бюдж. Посел V=A/B*100    3  </t>
  </si>
  <si>
    <t>объем расх.бюд.СП в отчет фин году по год.отчету об исполнении</t>
  </si>
  <si>
    <t>объем расходов на погашение муниц.долга посел.</t>
  </si>
  <si>
    <t>дефицит бюджета СП</t>
  </si>
  <si>
    <t>объем муниц долга посел.</t>
  </si>
  <si>
    <t>остаток целевых средств</t>
  </si>
  <si>
    <t>объем поступивших субсидий,субвенций и иных межбюдж трансфертов в отчетном периоде</t>
  </si>
  <si>
    <t>доля остатков целевых средств на 1янв.текущ года за счет субсидий,субвен и иных межбюдж к объему их поступ в отчет.периоде V=А/В*100  13</t>
  </si>
  <si>
    <t>недоимка отчетного года</t>
  </si>
  <si>
    <t>недоимка предыдущего отчетного года</t>
  </si>
  <si>
    <t>объем расходов бюджета i-го поселения, произведенных в рамках программ</t>
  </si>
  <si>
    <t>удельный вес расходов бюд.поселений                               бюд.пос   произведенн. В рамках прогр. В общ.объеме (за искл расходов осущ за счет субвенций    V=Ai/B*100   15</t>
  </si>
  <si>
    <t>кол-во мес.в отчет.финанс.году,за которые бюджет.отчет.представлена позже установленного срока</t>
  </si>
  <si>
    <t>соблюдение нормативов формирования расходов органов местного самоуправ. поселен.</t>
  </si>
  <si>
    <t xml:space="preserve">наличие утвержденных и размещен. в сети  Интернет нормативов финансовых затрат за предоставление муниц. Услуг. </t>
  </si>
  <si>
    <t>Александровское  </t>
  </si>
  <si>
    <t xml:space="preserve">Дубовское </t>
  </si>
  <si>
    <t>Духовское</t>
  </si>
  <si>
    <t>Краснокутское</t>
  </si>
  <si>
    <t>Прохорское</t>
  </si>
  <si>
    <t>Спасское</t>
  </si>
  <si>
    <t>Хвалынское</t>
  </si>
  <si>
    <t>Чкаловское</t>
  </si>
  <si>
    <t xml:space="preserve">                                 поселения              показатели</t>
  </si>
  <si>
    <t>Экономика     И1</t>
  </si>
  <si>
    <t xml:space="preserve">Зависимость бюдж.СП от финанс помощ V=A/B*100                                           </t>
  </si>
  <si>
    <t>финансовая гибкость И2</t>
  </si>
  <si>
    <t>финансовая гибкость И3</t>
  </si>
  <si>
    <t>финансовая гибкость И4</t>
  </si>
  <si>
    <t>финансовая гибкость И5</t>
  </si>
  <si>
    <t>финансовая гибкость И8</t>
  </si>
  <si>
    <t>выполнение требований законодательства И10</t>
  </si>
  <si>
    <t>выполнение требований законодательства И11</t>
  </si>
  <si>
    <t>Управление расходами И12</t>
  </si>
  <si>
    <t>управление расходами И13</t>
  </si>
  <si>
    <t xml:space="preserve"> управление доходами И14</t>
  </si>
  <si>
    <t>учет,отчетность и прозрачность И15</t>
  </si>
  <si>
    <t>учет,отчетность и прозрачность И16</t>
  </si>
  <si>
    <t>учет,отчетность и прозрачность И17</t>
  </si>
  <si>
    <t>провед.публич.слуш. по проекту бюджета СП и проекту годового отчета об испол.бюдж. поселения</t>
  </si>
  <si>
    <t>учет,отчетность и прозрачность И18</t>
  </si>
  <si>
    <t>размещ.на офицал.сайтах органов мест.самоуправ СП результ.деят. фин.органов СП за отчет фин. год</t>
  </si>
  <si>
    <t>учет,отчетность и прозрачность И19</t>
  </si>
  <si>
    <t>учет,отчетность и прозрачность И20</t>
  </si>
  <si>
    <t>учет,отчетность и прозрачность И21</t>
  </si>
  <si>
    <t>учет,отчетность и прозрачность И22</t>
  </si>
  <si>
    <t>учет,отчетность и прозрачность И23</t>
  </si>
  <si>
    <t>учет,отчетность и прозрачность И24</t>
  </si>
  <si>
    <t xml:space="preserve">темп роста(снижение)суммарной недоимки во все уовни бюджета поселения по НДФЛ V=(A/B)*100-100              </t>
  </si>
  <si>
    <t>Финансовая гибкость И 6</t>
  </si>
  <si>
    <t>финансовая гибкость И7</t>
  </si>
  <si>
    <t xml:space="preserve">предельный размер дефицита бюджета поселений V=(A-П)/В*100                           </t>
  </si>
  <si>
    <t>финансовая гибкость И9</t>
  </si>
  <si>
    <t xml:space="preserve">динамика роста налог. Дох.V=A/B*100                                                                           </t>
  </si>
  <si>
    <t>оценка качества экономики</t>
  </si>
  <si>
    <t>оценка качества гибкости И2</t>
  </si>
  <si>
    <t>оценка качества гибкости И3</t>
  </si>
  <si>
    <t>оценка качества гибкости И4</t>
  </si>
  <si>
    <t>оценка качества гибкости И5</t>
  </si>
  <si>
    <t>оценка качества гибкости И6</t>
  </si>
  <si>
    <t>оценка качества гибкости И7</t>
  </si>
  <si>
    <t>оценка качества гибкости И8</t>
  </si>
  <si>
    <t>оценка качества гибкости И9</t>
  </si>
  <si>
    <t>оценка качества гибкости И10</t>
  </si>
  <si>
    <t>оценка качества гибкости И11</t>
  </si>
  <si>
    <t>оценка качества гибкости И12</t>
  </si>
  <si>
    <t>оценка качества гибкости И13</t>
  </si>
  <si>
    <t>оценка качества гибкости И14</t>
  </si>
  <si>
    <t>оценка качества гибкости И15</t>
  </si>
  <si>
    <t>оценка качества гибкости И16</t>
  </si>
  <si>
    <t>оценка качества гибкости И17</t>
  </si>
  <si>
    <t>оценка качества гибкости И18</t>
  </si>
  <si>
    <t>оценка качества гибкости И19</t>
  </si>
  <si>
    <t>оценка качества гибкости И20</t>
  </si>
  <si>
    <t>оценка качества гибкости И21</t>
  </si>
  <si>
    <t>оценка качества гибкости И22</t>
  </si>
  <si>
    <t>оценка качества гибкости И23</t>
  </si>
  <si>
    <t>оценка качества гибкости И24</t>
  </si>
  <si>
    <t xml:space="preserve">итого </t>
  </si>
  <si>
    <t>Расчет показателей для оценки качества управления  бюджетным процессом  в сельских поселениях</t>
  </si>
  <si>
    <t>объем просроч. кред.задолж.СП на 1янв.текущ.фин.года</t>
  </si>
  <si>
    <t>объем просроч. кред.задолж.СП по выпл.з/п на 1 янв.текущ.фин.года.за счет сред.бюд.СП</t>
  </si>
  <si>
    <t>Объем просрочен. кредит.задолж по выпл. з/п за счет сред.бюдж.СП Vi=Ai   5</t>
  </si>
  <si>
    <t xml:space="preserve">Наличие результ. ежегод.оценки эффектив налогов.льготставок налогов,установ. представит.орг-ом СП  в соответ.с поряд.утвержд.муниц.правов актом                                                       </t>
  </si>
  <si>
    <t xml:space="preserve">Наличие результ.контр.за исполнен.муниц. заданий на предостав. муниц.услуг в соответ с поряд. утвержд норматив. правов актом адм.посел     </t>
  </si>
  <si>
    <t>объем расх. на обслуж. муниц.долга посел.</t>
  </si>
  <si>
    <t xml:space="preserve">объем доходов бюдж.посел. за искл.субвенц и иных трансф.целев.отнош. </t>
  </si>
  <si>
    <t>отношение объема расх. на обслуж. и погаш. мун. долга пос к объему дох. бюджета посел кроме субвенц. межбюд.транс целев назнач.V=(A+B)/C*100   8</t>
  </si>
  <si>
    <t xml:space="preserve">Наличие просрочен. долговых обязательств                                        </t>
  </si>
  <si>
    <t>поступл от продажи акций и иных форм участ. в капит. находящ.в собств посел. и снижения остатков средств на счетах по учету средств</t>
  </si>
  <si>
    <t>объем доход.бюджета посел. без учета объема безвозмезд поступ и/или поступ.налог.дох.по доп.норматив.отчислений</t>
  </si>
  <si>
    <t>объем расходов бюдж.посел.без учета объема безвозмезд поступ. или поступ. налог дох по дополнит норматив отчисл.</t>
  </si>
  <si>
    <t>Предельный объем расходов на обслуж.муниц. долга СП V=А/В*100      11</t>
  </si>
  <si>
    <t>объем произведенных расходов бюдж i-го посел.(за искл.расходов,осущ за счет субвенций.данн.год.отч об исполнен бюд поселения</t>
  </si>
  <si>
    <t>формирование глав. распор. бюд.средств муниц. заданий на предостав. муниц. услуг на основ, норматив правового акта посел. в онош. всех.муниц.услуг утвержден. в реестре муниципал. услуг оказываем юр. и физ. лицами в посел.</t>
  </si>
  <si>
    <t>размещ.на офицал.сайтах органов мест.самоуправ СП решения о бюдж.на очередн.финанс.год и план. период</t>
  </si>
  <si>
    <t>наличие утвержденныхи и размещенных в сети Интернет перечня муниципал. услуг.</t>
  </si>
  <si>
    <t>наличие утвержден.и размещен. в сети Интернет муницип. заданий на предоставл. муницип.услуг утвержден. В реестре муниципал.</t>
  </si>
  <si>
    <t>наличие утвержденных и размещенных в сети Интернет административ. регламентов</t>
  </si>
  <si>
    <t>Отношения объема просроч кред. задолж. СП к объему расх. бюд. СПV=Ai/Bi       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</si>
</sst>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9">
    <font>
      <sz val="12"/>
      <name val="Times New Roman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Times New Roman"/>
      <family val="0"/>
    </font>
    <font>
      <b/>
      <sz val="12"/>
      <name val="Arial CYR"/>
      <family val="0"/>
    </font>
    <font>
      <sz val="9"/>
      <name val="Times New Roman"/>
      <family val="0"/>
    </font>
    <font>
      <b/>
      <sz val="10"/>
      <name val="Arial Cyr"/>
      <family val="0"/>
    </font>
    <font>
      <sz val="10"/>
      <name val="Times New Roman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0"/>
    </font>
    <font>
      <sz val="12"/>
      <color indexed="9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8" fontId="15" fillId="0" borderId="15" xfId="0" applyNumberFormat="1" applyFont="1" applyBorder="1" applyAlignment="1">
      <alignment horizontal="center" vertical="center" wrapText="1"/>
    </xf>
    <xf numFmtId="168" fontId="15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center" wrapText="1"/>
    </xf>
    <xf numFmtId="168" fontId="15" fillId="0" borderId="15" xfId="0" applyNumberFormat="1" applyFont="1" applyBorder="1" applyAlignment="1">
      <alignment horizontal="center"/>
    </xf>
    <xf numFmtId="168" fontId="15" fillId="0" borderId="2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2" fontId="16" fillId="0" borderId="22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 wrapText="1"/>
    </xf>
    <xf numFmtId="2" fontId="15" fillId="2" borderId="1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4" fillId="2" borderId="4" xfId="0" applyFont="1" applyFill="1" applyBorder="1" applyAlignment="1">
      <alignment horizontal="center" vertical="top" wrapText="1"/>
    </xf>
    <xf numFmtId="2" fontId="15" fillId="2" borderId="17" xfId="0" applyNumberFormat="1" applyFont="1" applyFill="1" applyBorder="1" applyAlignment="1">
      <alignment horizontal="center"/>
    </xf>
    <xf numFmtId="2" fontId="15" fillId="2" borderId="23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top" wrapText="1"/>
    </xf>
    <xf numFmtId="2" fontId="15" fillId="2" borderId="14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top" wrapText="1"/>
    </xf>
    <xf numFmtId="0" fontId="14" fillId="2" borderId="25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3" fillId="4" borderId="12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2" fontId="15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 vertical="center" wrapText="1"/>
    </xf>
    <xf numFmtId="168" fontId="15" fillId="4" borderId="1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168" fontId="15" fillId="4" borderId="15" xfId="0" applyNumberFormat="1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2" fontId="16" fillId="4" borderId="22" xfId="0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/>
    </xf>
    <xf numFmtId="0" fontId="4" fillId="0" borderId="26" xfId="0" applyFont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168" fontId="15" fillId="0" borderId="17" xfId="0" applyNumberFormat="1" applyFont="1" applyBorder="1" applyAlignment="1">
      <alignment horizontal="center"/>
    </xf>
    <xf numFmtId="168" fontId="15" fillId="4" borderId="17" xfId="0" applyNumberFormat="1" applyFont="1" applyFill="1" applyBorder="1" applyAlignment="1">
      <alignment horizontal="center"/>
    </xf>
    <xf numFmtId="168" fontId="15" fillId="0" borderId="2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/>
    </xf>
    <xf numFmtId="168" fontId="15" fillId="2" borderId="17" xfId="0" applyNumberFormat="1" applyFont="1" applyFill="1" applyBorder="1" applyAlignment="1">
      <alignment horizontal="center"/>
    </xf>
    <xf numFmtId="168" fontId="15" fillId="2" borderId="2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2" fontId="15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120" zoomScaleNormal="120" workbookViewId="0" topLeftCell="A1">
      <selection activeCell="B9" sqref="B9"/>
    </sheetView>
  </sheetViews>
  <sheetFormatPr defaultColWidth="9.00390625" defaultRowHeight="15.75"/>
  <cols>
    <col min="1" max="1" width="29.75390625" style="0" customWidth="1"/>
    <col min="2" max="2" width="8.25390625" style="0" customWidth="1"/>
    <col min="3" max="3" width="8.00390625" style="0" customWidth="1"/>
    <col min="4" max="4" width="7.875" style="0" customWidth="1"/>
    <col min="6" max="6" width="7.75390625" style="65" customWidth="1"/>
    <col min="7" max="8" width="7.625" style="0" customWidth="1"/>
    <col min="9" max="9" width="7.375" style="0" customWidth="1"/>
  </cols>
  <sheetData>
    <row r="1" ht="15.75">
      <c r="F1" s="66"/>
    </row>
    <row r="2" ht="15.75">
      <c r="F2" s="66"/>
    </row>
    <row r="3" spans="1:6" ht="16.5" thickBot="1">
      <c r="A3" t="s">
        <v>85</v>
      </c>
      <c r="F3" s="66"/>
    </row>
    <row r="4" spans="1:9" ht="34.5" customHeight="1">
      <c r="A4" s="29" t="s">
        <v>29</v>
      </c>
      <c r="B4" s="30" t="s">
        <v>21</v>
      </c>
      <c r="C4" s="19" t="s">
        <v>22</v>
      </c>
      <c r="D4" s="19" t="s">
        <v>23</v>
      </c>
      <c r="E4" s="19" t="s">
        <v>24</v>
      </c>
      <c r="F4" s="67" t="s">
        <v>25</v>
      </c>
      <c r="G4" s="19" t="s">
        <v>26</v>
      </c>
      <c r="H4" s="19" t="s">
        <v>27</v>
      </c>
      <c r="I4" s="20" t="s">
        <v>28</v>
      </c>
    </row>
    <row r="5" spans="1:9" ht="34.5" customHeight="1">
      <c r="A5" s="51" t="s">
        <v>60</v>
      </c>
      <c r="B5" s="132">
        <f>1*B6</f>
        <v>1</v>
      </c>
      <c r="C5" s="133">
        <f aca="true" t="shared" si="0" ref="C5:H5">1*C6</f>
        <v>1</v>
      </c>
      <c r="D5" s="133">
        <f t="shared" si="0"/>
        <v>0.6</v>
      </c>
      <c r="E5" s="133">
        <f t="shared" si="0"/>
        <v>1</v>
      </c>
      <c r="F5" s="133">
        <f t="shared" si="0"/>
        <v>1</v>
      </c>
      <c r="G5" s="133">
        <f t="shared" si="0"/>
        <v>1</v>
      </c>
      <c r="H5" s="133">
        <f t="shared" si="0"/>
        <v>1</v>
      </c>
      <c r="I5" s="133">
        <f>1*I6</f>
        <v>1</v>
      </c>
    </row>
    <row r="6" spans="1:9" ht="34.5" customHeight="1">
      <c r="A6" s="26" t="s">
        <v>30</v>
      </c>
      <c r="B6" s="134">
        <v>1</v>
      </c>
      <c r="C6" s="38">
        <v>1</v>
      </c>
      <c r="D6" s="38">
        <v>0.6</v>
      </c>
      <c r="E6" s="38">
        <v>1</v>
      </c>
      <c r="F6" s="70">
        <v>1</v>
      </c>
      <c r="G6" s="38">
        <v>1</v>
      </c>
      <c r="H6" s="38">
        <v>1</v>
      </c>
      <c r="I6" s="38">
        <v>1</v>
      </c>
    </row>
    <row r="7" spans="1:9" ht="20.25" customHeight="1">
      <c r="A7" s="1" t="s">
        <v>0</v>
      </c>
      <c r="B7" s="21">
        <v>867199</v>
      </c>
      <c r="C7" s="21">
        <v>594903</v>
      </c>
      <c r="D7" s="21">
        <v>1380721</v>
      </c>
      <c r="E7" s="21">
        <v>828547</v>
      </c>
      <c r="F7" s="68">
        <v>8062506</v>
      </c>
      <c r="G7" s="21">
        <v>13266502</v>
      </c>
      <c r="H7" s="21">
        <v>7908703</v>
      </c>
      <c r="I7" s="21">
        <v>15662766</v>
      </c>
    </row>
    <row r="8" spans="1:9" ht="23.25" customHeight="1">
      <c r="A8" s="1" t="s">
        <v>1</v>
      </c>
      <c r="B8" s="21">
        <v>346116</v>
      </c>
      <c r="C8" s="21">
        <v>516150</v>
      </c>
      <c r="D8" s="21">
        <v>1327093</v>
      </c>
      <c r="E8" s="21">
        <v>505698</v>
      </c>
      <c r="F8" s="68">
        <v>6598078</v>
      </c>
      <c r="G8" s="21">
        <v>10318149</v>
      </c>
      <c r="H8" s="21">
        <v>1927585</v>
      </c>
      <c r="I8" s="21">
        <v>7128630</v>
      </c>
    </row>
    <row r="9" spans="1:9" ht="24.75" customHeight="1">
      <c r="A9" s="2" t="s">
        <v>59</v>
      </c>
      <c r="B9" s="22">
        <f aca="true" t="shared" si="1" ref="B9:I9">B7/B8*100</f>
        <v>250.55154919160051</v>
      </c>
      <c r="C9" s="22">
        <f t="shared" si="1"/>
        <v>115.25777390293518</v>
      </c>
      <c r="D9" s="22">
        <f t="shared" si="1"/>
        <v>104.04101295086328</v>
      </c>
      <c r="E9" s="22">
        <f t="shared" si="1"/>
        <v>163.8422536770958</v>
      </c>
      <c r="F9" s="69">
        <f t="shared" si="1"/>
        <v>122.19476641531064</v>
      </c>
      <c r="G9" s="22">
        <f t="shared" si="1"/>
        <v>128.57443713983972</v>
      </c>
      <c r="H9" s="22">
        <f t="shared" si="1"/>
        <v>410.2907524181813</v>
      </c>
      <c r="I9" s="22">
        <f t="shared" si="1"/>
        <v>219.71635503596062</v>
      </c>
    </row>
    <row r="10" spans="1:9" s="54" customFormat="1" ht="24.75" customHeight="1" thickBot="1">
      <c r="A10" s="52" t="s">
        <v>61</v>
      </c>
      <c r="B10" s="53">
        <v>0</v>
      </c>
      <c r="C10" s="53">
        <f aca="true" t="shared" si="2" ref="C10:I10">0.5*C11</f>
        <v>0</v>
      </c>
      <c r="D10" s="53">
        <f t="shared" si="2"/>
        <v>0</v>
      </c>
      <c r="E10" s="53">
        <f t="shared" si="2"/>
        <v>0</v>
      </c>
      <c r="F10" s="53">
        <f>0.3*F11</f>
        <v>0.3</v>
      </c>
      <c r="G10" s="53">
        <f>0.3*G11</f>
        <v>0.3</v>
      </c>
      <c r="H10" s="53">
        <f t="shared" si="2"/>
        <v>0</v>
      </c>
      <c r="I10" s="53">
        <v>0.45</v>
      </c>
    </row>
    <row r="11" spans="1:9" ht="24.75" customHeight="1" thickBot="1">
      <c r="A11" s="5" t="s">
        <v>32</v>
      </c>
      <c r="B11" s="38">
        <v>0</v>
      </c>
      <c r="C11" s="38">
        <v>0</v>
      </c>
      <c r="D11" s="38">
        <v>0</v>
      </c>
      <c r="E11" s="38">
        <v>0</v>
      </c>
      <c r="F11" s="70">
        <v>1</v>
      </c>
      <c r="G11" s="38">
        <v>1</v>
      </c>
      <c r="H11" s="38">
        <v>0</v>
      </c>
      <c r="I11" s="38">
        <v>0</v>
      </c>
    </row>
    <row r="12" spans="1:9" ht="26.25" customHeight="1">
      <c r="A12" s="1" t="s">
        <v>2</v>
      </c>
      <c r="B12" s="21">
        <v>2701500</v>
      </c>
      <c r="C12" s="21">
        <v>1111200</v>
      </c>
      <c r="D12" s="21">
        <v>1895752</v>
      </c>
      <c r="E12" s="21">
        <v>1067770</v>
      </c>
      <c r="F12" s="71">
        <v>0</v>
      </c>
      <c r="G12" s="21">
        <v>2169900</v>
      </c>
      <c r="H12" s="21">
        <v>16229458</v>
      </c>
      <c r="I12" s="21">
        <v>6890100</v>
      </c>
    </row>
    <row r="13" spans="1:9" ht="24" customHeight="1">
      <c r="A13" s="1" t="s">
        <v>3</v>
      </c>
      <c r="B13" s="23">
        <v>3886702</v>
      </c>
      <c r="C13" s="23">
        <v>1979372</v>
      </c>
      <c r="D13" s="23">
        <v>3239398</v>
      </c>
      <c r="E13" s="23">
        <v>1506159</v>
      </c>
      <c r="F13" s="71">
        <v>9503485</v>
      </c>
      <c r="G13" s="23">
        <v>16803469</v>
      </c>
      <c r="H13" s="23">
        <v>26363399</v>
      </c>
      <c r="I13" s="23">
        <v>24561851</v>
      </c>
    </row>
    <row r="14" spans="1:9" ht="24" customHeight="1" thickBot="1">
      <c r="A14" s="12" t="s">
        <v>31</v>
      </c>
      <c r="B14" s="44">
        <f>B12/B13*100</f>
        <v>69.50622918865403</v>
      </c>
      <c r="C14" s="44">
        <f aca="true" t="shared" si="3" ref="C14:I14">C12/C13*100</f>
        <v>56.13901782989756</v>
      </c>
      <c r="D14" s="44">
        <f t="shared" si="3"/>
        <v>58.5217376808901</v>
      </c>
      <c r="E14" s="44">
        <f t="shared" si="3"/>
        <v>70.89357763688959</v>
      </c>
      <c r="F14" s="72">
        <f t="shared" si="3"/>
        <v>0</v>
      </c>
      <c r="G14" s="44">
        <f t="shared" si="3"/>
        <v>12.913404964177339</v>
      </c>
      <c r="H14" s="44">
        <f t="shared" si="3"/>
        <v>61.560567360832344</v>
      </c>
      <c r="I14" s="44">
        <f t="shared" si="3"/>
        <v>28.052038911888193</v>
      </c>
    </row>
    <row r="15" spans="1:9" s="54" customFormat="1" ht="24" customHeight="1" thickBot="1">
      <c r="A15" s="55" t="s">
        <v>62</v>
      </c>
      <c r="B15" s="56">
        <f>1.5*B16</f>
        <v>1.5</v>
      </c>
      <c r="C15" s="56">
        <f aca="true" t="shared" si="4" ref="C15:I15">1.5*C16</f>
        <v>1.5</v>
      </c>
      <c r="D15" s="56">
        <f t="shared" si="4"/>
        <v>1.5</v>
      </c>
      <c r="E15" s="56">
        <f t="shared" si="4"/>
        <v>1.5</v>
      </c>
      <c r="F15" s="56">
        <f t="shared" si="4"/>
        <v>1.5</v>
      </c>
      <c r="G15" s="56">
        <f t="shared" si="4"/>
        <v>1.5</v>
      </c>
      <c r="H15" s="56">
        <f t="shared" si="4"/>
        <v>1.5</v>
      </c>
      <c r="I15" s="57">
        <f t="shared" si="4"/>
        <v>1.5</v>
      </c>
    </row>
    <row r="16" spans="1:9" ht="24" customHeight="1" thickBot="1">
      <c r="A16" s="31" t="s">
        <v>33</v>
      </c>
      <c r="B16" s="36">
        <v>1</v>
      </c>
      <c r="C16" s="36">
        <v>1</v>
      </c>
      <c r="D16" s="36">
        <v>1</v>
      </c>
      <c r="E16" s="36">
        <v>1</v>
      </c>
      <c r="F16" s="77">
        <v>1</v>
      </c>
      <c r="G16" s="36">
        <v>1</v>
      </c>
      <c r="H16" s="36">
        <v>1</v>
      </c>
      <c r="I16" s="37">
        <v>1</v>
      </c>
    </row>
    <row r="17" spans="1:9" ht="24" customHeight="1">
      <c r="A17" s="4" t="s">
        <v>4</v>
      </c>
      <c r="B17" s="24">
        <v>1185202</v>
      </c>
      <c r="C17" s="24">
        <v>868173</v>
      </c>
      <c r="D17" s="24">
        <v>1513298</v>
      </c>
      <c r="E17" s="24">
        <v>1064759</v>
      </c>
      <c r="F17" s="73">
        <v>9503485</v>
      </c>
      <c r="G17" s="24">
        <v>14640569</v>
      </c>
      <c r="H17" s="24">
        <v>10133941</v>
      </c>
      <c r="I17" s="24">
        <v>17671751</v>
      </c>
    </row>
    <row r="18" spans="1:9" ht="24.75" customHeight="1">
      <c r="A18" s="1" t="s">
        <v>5</v>
      </c>
      <c r="B18" s="23">
        <v>695300</v>
      </c>
      <c r="C18" s="23">
        <v>341000</v>
      </c>
      <c r="D18" s="23">
        <v>1112000</v>
      </c>
      <c r="E18" s="23">
        <v>691500</v>
      </c>
      <c r="F18" s="71">
        <v>7121000</v>
      </c>
      <c r="G18" s="23">
        <v>9966000</v>
      </c>
      <c r="H18" s="23">
        <v>3128800</v>
      </c>
      <c r="I18" s="23">
        <v>4350000</v>
      </c>
    </row>
    <row r="19" spans="1:9" ht="21.75" customHeight="1">
      <c r="A19" s="34" t="s">
        <v>6</v>
      </c>
      <c r="B19" s="35">
        <f>B17/B18*100</f>
        <v>170.4590824104703</v>
      </c>
      <c r="C19" s="35">
        <f aca="true" t="shared" si="5" ref="C19:I19">C17/C18*100</f>
        <v>254.59618768328448</v>
      </c>
      <c r="D19" s="35">
        <f t="shared" si="5"/>
        <v>136.08794964028777</v>
      </c>
      <c r="E19" s="35">
        <f t="shared" si="5"/>
        <v>153.97816341287057</v>
      </c>
      <c r="F19" s="74">
        <f t="shared" si="5"/>
        <v>133.45716893694706</v>
      </c>
      <c r="G19" s="35">
        <f t="shared" si="5"/>
        <v>146.9051675697371</v>
      </c>
      <c r="H19" s="35">
        <f t="shared" si="5"/>
        <v>323.89225901304013</v>
      </c>
      <c r="I19" s="35">
        <f t="shared" si="5"/>
        <v>406.2471494252874</v>
      </c>
    </row>
    <row r="20" spans="1:9" s="54" customFormat="1" ht="21.75" customHeight="1">
      <c r="A20" s="58" t="s">
        <v>63</v>
      </c>
      <c r="B20" s="59">
        <f>2*B21</f>
        <v>2</v>
      </c>
      <c r="C20" s="59">
        <f aca="true" t="shared" si="6" ref="C20:I20">2*C21</f>
        <v>2</v>
      </c>
      <c r="D20" s="59">
        <f t="shared" si="6"/>
        <v>2</v>
      </c>
      <c r="E20" s="59">
        <f t="shared" si="6"/>
        <v>2</v>
      </c>
      <c r="F20" s="59">
        <f t="shared" si="6"/>
        <v>2</v>
      </c>
      <c r="G20" s="59">
        <f t="shared" si="6"/>
        <v>2</v>
      </c>
      <c r="H20" s="59">
        <f t="shared" si="6"/>
        <v>2</v>
      </c>
      <c r="I20" s="59">
        <f t="shared" si="6"/>
        <v>2</v>
      </c>
    </row>
    <row r="21" spans="1:9" ht="21.75" customHeight="1" thickBot="1">
      <c r="A21" s="31" t="s">
        <v>34</v>
      </c>
      <c r="B21" s="32">
        <v>1</v>
      </c>
      <c r="C21" s="32">
        <v>1</v>
      </c>
      <c r="D21" s="32">
        <v>1</v>
      </c>
      <c r="E21" s="32">
        <v>1</v>
      </c>
      <c r="F21" s="75">
        <v>1</v>
      </c>
      <c r="G21" s="32">
        <v>1</v>
      </c>
      <c r="H21" s="32">
        <v>1</v>
      </c>
      <c r="I21" s="33">
        <v>1</v>
      </c>
    </row>
    <row r="22" spans="1:9" ht="24.75" customHeight="1">
      <c r="A22" s="4" t="s">
        <v>86</v>
      </c>
      <c r="B22" s="24">
        <v>0</v>
      </c>
      <c r="C22" s="24">
        <v>0</v>
      </c>
      <c r="D22" s="24">
        <v>0</v>
      </c>
      <c r="E22" s="24">
        <v>0</v>
      </c>
      <c r="F22" s="73">
        <v>0</v>
      </c>
      <c r="G22" s="24">
        <v>0</v>
      </c>
      <c r="H22" s="24">
        <v>0</v>
      </c>
      <c r="I22" s="24">
        <v>0</v>
      </c>
    </row>
    <row r="23" spans="1:9" ht="29.25" customHeight="1">
      <c r="A23" s="1" t="s">
        <v>7</v>
      </c>
      <c r="B23" s="23">
        <v>3685924</v>
      </c>
      <c r="C23" s="23">
        <v>2071258</v>
      </c>
      <c r="D23" s="23">
        <v>3943468</v>
      </c>
      <c r="E23" s="23">
        <v>2534555</v>
      </c>
      <c r="F23" s="71">
        <v>8438785</v>
      </c>
      <c r="G23" s="23">
        <v>16187790</v>
      </c>
      <c r="H23" s="23">
        <v>26110447</v>
      </c>
      <c r="I23" s="23">
        <v>16199877</v>
      </c>
    </row>
    <row r="24" spans="1:9" ht="36.75" customHeight="1" thickBot="1">
      <c r="A24" s="12" t="s">
        <v>105</v>
      </c>
      <c r="B24" s="43">
        <f>B22/B23</f>
        <v>0</v>
      </c>
      <c r="C24" s="43">
        <f aca="true" t="shared" si="7" ref="C24:I24">C22/C23</f>
        <v>0</v>
      </c>
      <c r="D24" s="43">
        <f t="shared" si="7"/>
        <v>0</v>
      </c>
      <c r="E24" s="43">
        <f t="shared" si="7"/>
        <v>0</v>
      </c>
      <c r="F24" s="76">
        <f t="shared" si="7"/>
        <v>0</v>
      </c>
      <c r="G24" s="43">
        <f t="shared" si="7"/>
        <v>0</v>
      </c>
      <c r="H24" s="43">
        <f t="shared" si="7"/>
        <v>0</v>
      </c>
      <c r="I24" s="43">
        <f t="shared" si="7"/>
        <v>0</v>
      </c>
    </row>
    <row r="25" spans="1:9" s="54" customFormat="1" ht="36.75" customHeight="1" thickBot="1">
      <c r="A25" s="55" t="s">
        <v>64</v>
      </c>
      <c r="B25" s="60">
        <f>2*B26</f>
        <v>2</v>
      </c>
      <c r="C25" s="60">
        <f aca="true" t="shared" si="8" ref="C25:H25">2*C26</f>
        <v>2</v>
      </c>
      <c r="D25" s="60">
        <f t="shared" si="8"/>
        <v>2</v>
      </c>
      <c r="E25" s="60">
        <f t="shared" si="8"/>
        <v>2</v>
      </c>
      <c r="F25" s="60">
        <f t="shared" si="8"/>
        <v>2</v>
      </c>
      <c r="G25" s="60">
        <f t="shared" si="8"/>
        <v>2</v>
      </c>
      <c r="H25" s="60">
        <f t="shared" si="8"/>
        <v>2</v>
      </c>
      <c r="I25" s="61">
        <f>2*I26</f>
        <v>2</v>
      </c>
    </row>
    <row r="26" spans="1:9" ht="26.25" customHeight="1" thickBot="1">
      <c r="A26" s="31" t="s">
        <v>35</v>
      </c>
      <c r="B26" s="36">
        <v>1</v>
      </c>
      <c r="C26" s="36">
        <v>1</v>
      </c>
      <c r="D26" s="36">
        <v>1</v>
      </c>
      <c r="E26" s="36">
        <v>1</v>
      </c>
      <c r="F26" s="77">
        <v>1</v>
      </c>
      <c r="G26" s="36">
        <v>1</v>
      </c>
      <c r="H26" s="36">
        <v>1</v>
      </c>
      <c r="I26" s="37">
        <v>1</v>
      </c>
    </row>
    <row r="27" spans="1:9" ht="33" customHeight="1">
      <c r="A27" s="10" t="s">
        <v>87</v>
      </c>
      <c r="B27" s="24">
        <v>0</v>
      </c>
      <c r="C27" s="24">
        <v>0</v>
      </c>
      <c r="D27" s="24">
        <v>0</v>
      </c>
      <c r="E27" s="24">
        <v>0</v>
      </c>
      <c r="F27" s="73">
        <v>0</v>
      </c>
      <c r="G27" s="24">
        <v>0</v>
      </c>
      <c r="H27" s="24">
        <v>0</v>
      </c>
      <c r="I27" s="24">
        <v>0</v>
      </c>
    </row>
    <row r="28" spans="1:9" ht="30.75" customHeight="1" thickBot="1">
      <c r="A28" s="12" t="s">
        <v>88</v>
      </c>
      <c r="B28" s="43">
        <v>0</v>
      </c>
      <c r="C28" s="43">
        <v>0</v>
      </c>
      <c r="D28" s="43">
        <v>0</v>
      </c>
      <c r="E28" s="43">
        <v>0</v>
      </c>
      <c r="F28" s="76">
        <v>0</v>
      </c>
      <c r="G28" s="43">
        <v>0</v>
      </c>
      <c r="H28" s="43">
        <v>0</v>
      </c>
      <c r="I28" s="43">
        <v>0</v>
      </c>
    </row>
    <row r="29" spans="1:9" s="54" customFormat="1" ht="30.75" customHeight="1" thickBot="1">
      <c r="A29" s="55" t="s">
        <v>65</v>
      </c>
      <c r="B29" s="60">
        <f>1*B30</f>
        <v>0</v>
      </c>
      <c r="C29" s="60">
        <f aca="true" t="shared" si="9" ref="C29:I29">1*C30</f>
        <v>0</v>
      </c>
      <c r="D29" s="60">
        <f t="shared" si="9"/>
        <v>0</v>
      </c>
      <c r="E29" s="60">
        <f t="shared" si="9"/>
        <v>0</v>
      </c>
      <c r="F29" s="60">
        <f t="shared" si="9"/>
        <v>0</v>
      </c>
      <c r="G29" s="60">
        <f t="shared" si="9"/>
        <v>0</v>
      </c>
      <c r="H29" s="60">
        <f t="shared" si="9"/>
        <v>0</v>
      </c>
      <c r="I29" s="61">
        <f t="shared" si="9"/>
        <v>0</v>
      </c>
    </row>
    <row r="30" spans="1:10" ht="30.75" customHeight="1" thickBot="1">
      <c r="A30" s="39" t="s">
        <v>55</v>
      </c>
      <c r="B30" s="40">
        <v>0</v>
      </c>
      <c r="C30" s="40">
        <v>0</v>
      </c>
      <c r="D30" s="40">
        <v>0</v>
      </c>
      <c r="E30" s="40">
        <v>0</v>
      </c>
      <c r="F30" s="78">
        <v>0</v>
      </c>
      <c r="G30" s="40">
        <v>0</v>
      </c>
      <c r="H30" s="40">
        <v>0</v>
      </c>
      <c r="I30" s="41">
        <v>0</v>
      </c>
      <c r="J30" s="27"/>
    </row>
    <row r="31" spans="1:9" ht="70.5" customHeight="1" thickBot="1">
      <c r="A31" s="11" t="s">
        <v>89</v>
      </c>
      <c r="B31" s="25">
        <v>0</v>
      </c>
      <c r="C31" s="25">
        <v>0</v>
      </c>
      <c r="D31" s="25">
        <v>0</v>
      </c>
      <c r="E31" s="25">
        <v>0</v>
      </c>
      <c r="F31" s="79">
        <v>0</v>
      </c>
      <c r="G31" s="25">
        <v>0</v>
      </c>
      <c r="H31" s="25">
        <v>0</v>
      </c>
      <c r="I31" s="25">
        <v>0</v>
      </c>
    </row>
    <row r="32" spans="1:9" s="54" customFormat="1" ht="36.75" customHeight="1" thickBot="1">
      <c r="A32" s="58" t="s">
        <v>66</v>
      </c>
      <c r="B32" s="62">
        <f>2*B33</f>
        <v>0</v>
      </c>
      <c r="C32" s="62">
        <f aca="true" t="shared" si="10" ref="C32:I32">2*C33</f>
        <v>0</v>
      </c>
      <c r="D32" s="62">
        <f t="shared" si="10"/>
        <v>0</v>
      </c>
      <c r="E32" s="62">
        <f t="shared" si="10"/>
        <v>0</v>
      </c>
      <c r="F32" s="62">
        <f t="shared" si="10"/>
        <v>0</v>
      </c>
      <c r="G32" s="62">
        <f t="shared" si="10"/>
        <v>0</v>
      </c>
      <c r="H32" s="62">
        <f t="shared" si="10"/>
        <v>0</v>
      </c>
      <c r="I32" s="62">
        <f t="shared" si="10"/>
        <v>0</v>
      </c>
    </row>
    <row r="33" spans="1:9" ht="22.5" customHeight="1" thickBot="1">
      <c r="A33" s="9" t="s">
        <v>56</v>
      </c>
      <c r="B33" s="28">
        <v>0</v>
      </c>
      <c r="C33" s="28">
        <v>0</v>
      </c>
      <c r="D33" s="28">
        <v>0</v>
      </c>
      <c r="E33" s="28">
        <v>0</v>
      </c>
      <c r="F33" s="80">
        <v>0</v>
      </c>
      <c r="G33" s="28">
        <v>0</v>
      </c>
      <c r="H33" s="28">
        <v>0</v>
      </c>
      <c r="I33" s="28">
        <v>0</v>
      </c>
    </row>
    <row r="34" spans="1:9" ht="63" customHeight="1" thickBot="1">
      <c r="A34" s="13" t="s">
        <v>90</v>
      </c>
      <c r="B34" s="84">
        <v>0</v>
      </c>
      <c r="C34" s="84">
        <v>0</v>
      </c>
      <c r="D34" s="84">
        <v>0</v>
      </c>
      <c r="E34" s="84">
        <v>0</v>
      </c>
      <c r="F34" s="85">
        <v>0</v>
      </c>
      <c r="G34" s="84">
        <v>0</v>
      </c>
      <c r="H34" s="84">
        <v>0</v>
      </c>
      <c r="I34" s="84">
        <v>0</v>
      </c>
    </row>
    <row r="35" spans="1:9" s="54" customFormat="1" ht="28.5" customHeight="1" thickBot="1">
      <c r="A35" s="58" t="s">
        <v>67</v>
      </c>
      <c r="B35" s="86">
        <f>0.1*B36</f>
        <v>0.1</v>
      </c>
      <c r="C35" s="86">
        <f aca="true" t="shared" si="11" ref="C35:I35">0.1*C36</f>
        <v>0.1</v>
      </c>
      <c r="D35" s="86">
        <f t="shared" si="11"/>
        <v>0.1</v>
      </c>
      <c r="E35" s="86">
        <f t="shared" si="11"/>
        <v>0.1</v>
      </c>
      <c r="F35" s="86">
        <f t="shared" si="11"/>
        <v>0.1</v>
      </c>
      <c r="G35" s="86">
        <f t="shared" si="11"/>
        <v>0.1</v>
      </c>
      <c r="H35" s="86">
        <f t="shared" si="11"/>
        <v>0.1</v>
      </c>
      <c r="I35" s="86">
        <f t="shared" si="11"/>
        <v>0.1</v>
      </c>
    </row>
    <row r="36" spans="1:9" ht="22.5" customHeight="1" thickBot="1">
      <c r="A36" s="5" t="s">
        <v>36</v>
      </c>
      <c r="B36" s="87">
        <v>1</v>
      </c>
      <c r="C36" s="87">
        <v>1</v>
      </c>
      <c r="D36" s="87">
        <v>1</v>
      </c>
      <c r="E36" s="87">
        <v>1</v>
      </c>
      <c r="F36" s="88">
        <v>1</v>
      </c>
      <c r="G36" s="87">
        <v>1</v>
      </c>
      <c r="H36" s="87">
        <v>1</v>
      </c>
      <c r="I36" s="89">
        <v>1</v>
      </c>
    </row>
    <row r="37" spans="1:9" ht="30" customHeight="1">
      <c r="A37" s="10" t="s">
        <v>91</v>
      </c>
      <c r="B37" s="90">
        <v>0</v>
      </c>
      <c r="C37" s="90">
        <v>0</v>
      </c>
      <c r="D37" s="90">
        <v>0</v>
      </c>
      <c r="E37" s="90">
        <v>0</v>
      </c>
      <c r="F37" s="91">
        <v>0</v>
      </c>
      <c r="G37" s="90">
        <v>0</v>
      </c>
      <c r="H37" s="90">
        <v>0</v>
      </c>
      <c r="I37" s="90">
        <v>0</v>
      </c>
    </row>
    <row r="38" spans="1:9" ht="24" customHeight="1">
      <c r="A38" s="1" t="s">
        <v>8</v>
      </c>
      <c r="B38" s="92">
        <v>0</v>
      </c>
      <c r="C38" s="92">
        <v>0</v>
      </c>
      <c r="D38" s="92">
        <v>0</v>
      </c>
      <c r="E38" s="92">
        <v>0</v>
      </c>
      <c r="F38" s="93">
        <v>0</v>
      </c>
      <c r="G38" s="92">
        <v>0</v>
      </c>
      <c r="H38" s="92">
        <v>0</v>
      </c>
      <c r="I38" s="92">
        <v>0</v>
      </c>
    </row>
    <row r="39" spans="1:9" ht="29.25" customHeight="1">
      <c r="A39" s="1" t="s">
        <v>92</v>
      </c>
      <c r="B39" s="92">
        <v>3886702</v>
      </c>
      <c r="C39" s="92">
        <v>1979372</v>
      </c>
      <c r="D39" s="92">
        <v>340950</v>
      </c>
      <c r="E39" s="92">
        <v>2132529</v>
      </c>
      <c r="F39" s="93">
        <v>9503485</v>
      </c>
      <c r="G39" s="92">
        <v>16803469</v>
      </c>
      <c r="H39" s="92">
        <v>26363399</v>
      </c>
      <c r="I39" s="92">
        <v>24561851</v>
      </c>
    </row>
    <row r="40" spans="1:9" ht="61.5" customHeight="1">
      <c r="A40" s="3" t="s">
        <v>93</v>
      </c>
      <c r="B40" s="94">
        <f>B37+B38/B39*100</f>
        <v>0</v>
      </c>
      <c r="C40" s="94">
        <f aca="true" t="shared" si="12" ref="C40:I40">C37+C38/C39*100</f>
        <v>0</v>
      </c>
      <c r="D40" s="94">
        <f t="shared" si="12"/>
        <v>0</v>
      </c>
      <c r="E40" s="94">
        <f t="shared" si="12"/>
        <v>0</v>
      </c>
      <c r="F40" s="95">
        <f t="shared" si="12"/>
        <v>0</v>
      </c>
      <c r="G40" s="94">
        <f t="shared" si="12"/>
        <v>0</v>
      </c>
      <c r="H40" s="94">
        <f t="shared" si="12"/>
        <v>0</v>
      </c>
      <c r="I40" s="94">
        <f t="shared" si="12"/>
        <v>0</v>
      </c>
    </row>
    <row r="41" spans="1:9" s="54" customFormat="1" ht="33.75" customHeight="1">
      <c r="A41" s="58" t="s">
        <v>68</v>
      </c>
      <c r="B41" s="96">
        <f>0.5*B42</f>
        <v>0.5</v>
      </c>
      <c r="C41" s="96">
        <f aca="true" t="shared" si="13" ref="C41:I41">0.5*C42</f>
        <v>0.5</v>
      </c>
      <c r="D41" s="96">
        <f t="shared" si="13"/>
        <v>0.5</v>
      </c>
      <c r="E41" s="96">
        <f t="shared" si="13"/>
        <v>0.5</v>
      </c>
      <c r="F41" s="96">
        <f t="shared" si="13"/>
        <v>0.5</v>
      </c>
      <c r="G41" s="96">
        <f t="shared" si="13"/>
        <v>0.5</v>
      </c>
      <c r="H41" s="96">
        <f t="shared" si="13"/>
        <v>0.5</v>
      </c>
      <c r="I41" s="96">
        <f t="shared" si="13"/>
        <v>0.5</v>
      </c>
    </row>
    <row r="42" spans="1:9" ht="20.25" customHeight="1" thickBot="1">
      <c r="A42" s="42" t="s">
        <v>58</v>
      </c>
      <c r="B42" s="97">
        <v>1</v>
      </c>
      <c r="C42" s="98">
        <v>1</v>
      </c>
      <c r="D42" s="98">
        <v>1</v>
      </c>
      <c r="E42" s="98">
        <v>1</v>
      </c>
      <c r="F42" s="99">
        <v>1</v>
      </c>
      <c r="G42" s="98">
        <v>1</v>
      </c>
      <c r="H42" s="98">
        <v>1</v>
      </c>
      <c r="I42" s="98">
        <v>1</v>
      </c>
    </row>
    <row r="43" spans="1:9" ht="23.25" customHeight="1" thickBot="1">
      <c r="A43" s="13" t="s">
        <v>94</v>
      </c>
      <c r="B43" s="100">
        <v>0</v>
      </c>
      <c r="C43" s="100">
        <v>0</v>
      </c>
      <c r="D43" s="100">
        <v>0</v>
      </c>
      <c r="E43" s="100">
        <v>0</v>
      </c>
      <c r="F43" s="101">
        <v>0</v>
      </c>
      <c r="G43" s="100">
        <v>0</v>
      </c>
      <c r="H43" s="100">
        <v>0</v>
      </c>
      <c r="I43" s="100">
        <v>0</v>
      </c>
    </row>
    <row r="44" spans="1:9" s="54" customFormat="1" ht="23.25" customHeight="1" thickBot="1">
      <c r="A44" s="58" t="s">
        <v>69</v>
      </c>
      <c r="B44" s="102">
        <f>1.5*B45</f>
        <v>1.5</v>
      </c>
      <c r="C44" s="102">
        <f aca="true" t="shared" si="14" ref="C44:I44">1.5*C45</f>
        <v>1.5</v>
      </c>
      <c r="D44" s="102">
        <f t="shared" si="14"/>
        <v>0</v>
      </c>
      <c r="E44" s="102">
        <f t="shared" si="14"/>
        <v>0</v>
      </c>
      <c r="F44" s="102">
        <f t="shared" si="14"/>
        <v>1.5</v>
      </c>
      <c r="G44" s="102">
        <f t="shared" si="14"/>
        <v>1.5</v>
      </c>
      <c r="H44" s="102">
        <f t="shared" si="14"/>
        <v>1.5</v>
      </c>
      <c r="I44" s="102">
        <f t="shared" si="14"/>
        <v>1.5</v>
      </c>
    </row>
    <row r="45" spans="1:9" ht="43.5" customHeight="1" thickBot="1">
      <c r="A45" s="14" t="s">
        <v>37</v>
      </c>
      <c r="B45" s="87">
        <v>1</v>
      </c>
      <c r="C45" s="87">
        <v>1</v>
      </c>
      <c r="D45" s="87">
        <v>0</v>
      </c>
      <c r="E45" s="87">
        <v>0</v>
      </c>
      <c r="F45" s="88">
        <v>1</v>
      </c>
      <c r="G45" s="87">
        <v>1</v>
      </c>
      <c r="H45" s="87">
        <v>1</v>
      </c>
      <c r="I45" s="89">
        <v>1</v>
      </c>
    </row>
    <row r="46" spans="1:9" ht="21.75" customHeight="1">
      <c r="A46" s="6" t="s">
        <v>9</v>
      </c>
      <c r="B46" s="90">
        <v>0</v>
      </c>
      <c r="C46" s="90">
        <v>4995</v>
      </c>
      <c r="D46" s="90">
        <v>447528</v>
      </c>
      <c r="E46" s="90">
        <v>228855</v>
      </c>
      <c r="F46" s="91">
        <v>0</v>
      </c>
      <c r="G46" s="90">
        <v>0</v>
      </c>
      <c r="H46" s="90">
        <v>0</v>
      </c>
      <c r="I46" s="90">
        <v>0</v>
      </c>
    </row>
    <row r="47" spans="1:9" ht="49.5" customHeight="1">
      <c r="A47" s="1" t="s">
        <v>95</v>
      </c>
      <c r="B47" s="92">
        <v>0</v>
      </c>
      <c r="C47" s="92">
        <v>0</v>
      </c>
      <c r="D47" s="92">
        <v>0</v>
      </c>
      <c r="E47" s="92">
        <v>0</v>
      </c>
      <c r="F47" s="93">
        <v>0</v>
      </c>
      <c r="G47" s="92">
        <v>0</v>
      </c>
      <c r="H47" s="92">
        <v>0</v>
      </c>
      <c r="I47" s="92">
        <v>0</v>
      </c>
    </row>
    <row r="48" spans="1:9" ht="51" customHeight="1">
      <c r="A48" s="1" t="s">
        <v>96</v>
      </c>
      <c r="B48" s="92">
        <v>1185201</v>
      </c>
      <c r="C48" s="92">
        <v>868172</v>
      </c>
      <c r="D48" s="92">
        <v>1513298</v>
      </c>
      <c r="E48" s="92">
        <v>1064759</v>
      </c>
      <c r="F48" s="93">
        <v>953485</v>
      </c>
      <c r="G48" s="92">
        <v>14640569</v>
      </c>
      <c r="H48" s="92">
        <v>1013391</v>
      </c>
      <c r="I48" s="92">
        <v>17671750</v>
      </c>
    </row>
    <row r="49" spans="1:9" ht="32.25" customHeight="1" thickBot="1">
      <c r="A49" s="12" t="s">
        <v>57</v>
      </c>
      <c r="B49" s="103">
        <f>(B46-B47)/B48*100</f>
        <v>0</v>
      </c>
      <c r="C49" s="103">
        <f aca="true" t="shared" si="15" ref="C49:I49">(C46-C47)/C48*100</f>
        <v>0.5753468206760872</v>
      </c>
      <c r="D49" s="103">
        <f>(D46-D47)/D48*100</f>
        <v>29.573025273277302</v>
      </c>
      <c r="E49" s="103">
        <f t="shared" si="15"/>
        <v>21.493596203460125</v>
      </c>
      <c r="F49" s="104">
        <f t="shared" si="15"/>
        <v>0</v>
      </c>
      <c r="G49" s="103">
        <f t="shared" si="15"/>
        <v>0</v>
      </c>
      <c r="H49" s="103">
        <f t="shared" si="15"/>
        <v>0</v>
      </c>
      <c r="I49" s="103">
        <f t="shared" si="15"/>
        <v>0</v>
      </c>
    </row>
    <row r="50" spans="1:9" s="54" customFormat="1" ht="32.25" customHeight="1" thickBot="1">
      <c r="A50" s="63" t="s">
        <v>70</v>
      </c>
      <c r="B50" s="105">
        <f>0.5*B51</f>
        <v>0.5</v>
      </c>
      <c r="C50" s="56">
        <f aca="true" t="shared" si="16" ref="C50:I50">0.5*C51</f>
        <v>0.5</v>
      </c>
      <c r="D50" s="56">
        <f t="shared" si="16"/>
        <v>0.5</v>
      </c>
      <c r="E50" s="56">
        <f t="shared" si="16"/>
        <v>0.5</v>
      </c>
      <c r="F50" s="56">
        <f t="shared" si="16"/>
        <v>0.5</v>
      </c>
      <c r="G50" s="56">
        <f t="shared" si="16"/>
        <v>0.5</v>
      </c>
      <c r="H50" s="56">
        <f t="shared" si="16"/>
        <v>0.5</v>
      </c>
      <c r="I50" s="57">
        <f t="shared" si="16"/>
        <v>0.5</v>
      </c>
    </row>
    <row r="51" spans="1:9" ht="32.25" customHeight="1" thickBot="1">
      <c r="A51" s="14" t="s">
        <v>38</v>
      </c>
      <c r="B51" s="106">
        <v>1</v>
      </c>
      <c r="C51" s="106">
        <v>1</v>
      </c>
      <c r="D51" s="106">
        <v>1</v>
      </c>
      <c r="E51" s="106">
        <v>1</v>
      </c>
      <c r="F51" s="107">
        <v>1</v>
      </c>
      <c r="G51" s="106">
        <v>1</v>
      </c>
      <c r="H51" s="106">
        <v>1</v>
      </c>
      <c r="I51" s="108">
        <v>1</v>
      </c>
    </row>
    <row r="52" spans="1:9" ht="23.25" customHeight="1">
      <c r="A52" s="4" t="s">
        <v>10</v>
      </c>
      <c r="B52" s="90">
        <v>0</v>
      </c>
      <c r="C52" s="90">
        <v>0</v>
      </c>
      <c r="D52" s="90">
        <v>0</v>
      </c>
      <c r="E52" s="90">
        <v>0</v>
      </c>
      <c r="F52" s="91">
        <v>0</v>
      </c>
      <c r="G52" s="90">
        <v>0</v>
      </c>
      <c r="H52" s="90">
        <v>0</v>
      </c>
      <c r="I52" s="90">
        <v>0</v>
      </c>
    </row>
    <row r="53" spans="1:9" ht="57.75" customHeight="1" thickBot="1">
      <c r="A53" s="45" t="s">
        <v>97</v>
      </c>
      <c r="B53" s="94">
        <v>2987336</v>
      </c>
      <c r="C53" s="94">
        <v>1775058</v>
      </c>
      <c r="D53" s="94">
        <v>3339982</v>
      </c>
      <c r="E53" s="94">
        <v>1981312</v>
      </c>
      <c r="F53" s="95">
        <v>7828888</v>
      </c>
      <c r="G53" s="94">
        <v>1871526</v>
      </c>
      <c r="H53" s="94">
        <v>25610447</v>
      </c>
      <c r="I53" s="94">
        <v>14548377</v>
      </c>
    </row>
    <row r="54" spans="1:9" ht="39.75" customHeight="1" thickBot="1">
      <c r="A54" s="46" t="s">
        <v>98</v>
      </c>
      <c r="B54" s="100">
        <f>B52/B53*100</f>
        <v>0</v>
      </c>
      <c r="C54" s="100">
        <f aca="true" t="shared" si="17" ref="C54:I54">C52/C53*100</f>
        <v>0</v>
      </c>
      <c r="D54" s="100">
        <f t="shared" si="17"/>
        <v>0</v>
      </c>
      <c r="E54" s="100">
        <f t="shared" si="17"/>
        <v>0</v>
      </c>
      <c r="F54" s="101">
        <f t="shared" si="17"/>
        <v>0</v>
      </c>
      <c r="G54" s="100">
        <f t="shared" si="17"/>
        <v>0</v>
      </c>
      <c r="H54" s="100">
        <f t="shared" si="17"/>
        <v>0</v>
      </c>
      <c r="I54" s="109">
        <f t="shared" si="17"/>
        <v>0</v>
      </c>
    </row>
    <row r="55" spans="1:9" s="54" customFormat="1" ht="39.75" customHeight="1" thickBot="1">
      <c r="A55" s="64" t="s">
        <v>71</v>
      </c>
      <c r="B55" s="110">
        <f>2*B56</f>
        <v>2</v>
      </c>
      <c r="C55" s="60">
        <f aca="true" t="shared" si="18" ref="C55:I55">2*C56</f>
        <v>2</v>
      </c>
      <c r="D55" s="60">
        <f t="shared" si="18"/>
        <v>2</v>
      </c>
      <c r="E55" s="60">
        <f t="shared" si="18"/>
        <v>2</v>
      </c>
      <c r="F55" s="60">
        <f t="shared" si="18"/>
        <v>2</v>
      </c>
      <c r="G55" s="60">
        <f t="shared" si="18"/>
        <v>2</v>
      </c>
      <c r="H55" s="60">
        <f t="shared" si="18"/>
        <v>2</v>
      </c>
      <c r="I55" s="61">
        <f t="shared" si="18"/>
        <v>2</v>
      </c>
    </row>
    <row r="56" spans="1:9" ht="32.25" customHeight="1" thickBot="1">
      <c r="A56" s="47" t="s">
        <v>39</v>
      </c>
      <c r="B56" s="98">
        <v>1</v>
      </c>
      <c r="C56" s="98">
        <v>1</v>
      </c>
      <c r="D56" s="98">
        <v>1</v>
      </c>
      <c r="E56" s="98">
        <v>1</v>
      </c>
      <c r="F56" s="99">
        <v>1</v>
      </c>
      <c r="G56" s="98">
        <v>1</v>
      </c>
      <c r="H56" s="98">
        <v>1</v>
      </c>
      <c r="I56" s="111">
        <v>1</v>
      </c>
    </row>
    <row r="57" spans="1:9" ht="41.25" customHeight="1" thickBot="1">
      <c r="A57" s="15" t="s">
        <v>19</v>
      </c>
      <c r="B57" s="112">
        <v>1</v>
      </c>
      <c r="C57" s="112">
        <v>1</v>
      </c>
      <c r="D57" s="112">
        <v>1</v>
      </c>
      <c r="E57" s="112">
        <v>1</v>
      </c>
      <c r="F57" s="113">
        <v>1</v>
      </c>
      <c r="G57" s="112">
        <v>1</v>
      </c>
      <c r="H57" s="112">
        <v>1</v>
      </c>
      <c r="I57" s="112">
        <v>1</v>
      </c>
    </row>
    <row r="58" spans="1:9" s="54" customFormat="1" ht="41.25" customHeight="1" thickBot="1">
      <c r="A58" s="64" t="s">
        <v>72</v>
      </c>
      <c r="B58" s="110">
        <f>2*B59</f>
        <v>2</v>
      </c>
      <c r="C58" s="60">
        <f aca="true" t="shared" si="19" ref="C58:I58">2*C59</f>
        <v>2</v>
      </c>
      <c r="D58" s="60">
        <f t="shared" si="19"/>
        <v>2</v>
      </c>
      <c r="E58" s="60">
        <f t="shared" si="19"/>
        <v>2</v>
      </c>
      <c r="F58" s="60">
        <f t="shared" si="19"/>
        <v>2</v>
      </c>
      <c r="G58" s="60">
        <f t="shared" si="19"/>
        <v>2</v>
      </c>
      <c r="H58" s="60">
        <f t="shared" si="19"/>
        <v>2</v>
      </c>
      <c r="I58" s="61">
        <f t="shared" si="19"/>
        <v>2</v>
      </c>
    </row>
    <row r="59" spans="1:9" ht="25.5" customHeight="1">
      <c r="A59" s="48" t="s">
        <v>40</v>
      </c>
      <c r="B59" s="114">
        <v>1</v>
      </c>
      <c r="C59" s="114">
        <v>1</v>
      </c>
      <c r="D59" s="114">
        <v>1</v>
      </c>
      <c r="E59" s="114">
        <v>1</v>
      </c>
      <c r="F59" s="115">
        <v>1</v>
      </c>
      <c r="G59" s="114">
        <v>1</v>
      </c>
      <c r="H59" s="114">
        <v>1</v>
      </c>
      <c r="I59" s="114">
        <v>1</v>
      </c>
    </row>
    <row r="60" spans="1:9" ht="30.75" customHeight="1">
      <c r="A60" s="4" t="s">
        <v>11</v>
      </c>
      <c r="B60" s="90">
        <v>0</v>
      </c>
      <c r="C60" s="90">
        <v>0</v>
      </c>
      <c r="D60" s="90">
        <v>0</v>
      </c>
      <c r="E60" s="90">
        <v>0</v>
      </c>
      <c r="F60" s="91">
        <v>0</v>
      </c>
      <c r="G60" s="90">
        <v>0</v>
      </c>
      <c r="H60" s="90">
        <v>0</v>
      </c>
      <c r="I60" s="90">
        <v>0</v>
      </c>
    </row>
    <row r="61" spans="1:9" ht="35.25" customHeight="1">
      <c r="A61" s="1" t="s">
        <v>12</v>
      </c>
      <c r="B61" s="92">
        <v>2788390</v>
      </c>
      <c r="C61" s="92">
        <v>198090</v>
      </c>
      <c r="D61" s="92">
        <v>1982642</v>
      </c>
      <c r="E61" s="92">
        <v>1241540</v>
      </c>
      <c r="F61" s="93">
        <v>173770</v>
      </c>
      <c r="G61" s="92">
        <v>2597330</v>
      </c>
      <c r="H61" s="92">
        <v>16490118</v>
      </c>
      <c r="I61" s="92">
        <v>7237640</v>
      </c>
    </row>
    <row r="62" spans="1:9" ht="51.75" customHeight="1" thickBot="1">
      <c r="A62" s="2" t="s">
        <v>13</v>
      </c>
      <c r="B62" s="94">
        <f>B60/B61*100</f>
        <v>0</v>
      </c>
      <c r="C62" s="94">
        <f aca="true" t="shared" si="20" ref="C62:I62">C60/C61*100</f>
        <v>0</v>
      </c>
      <c r="D62" s="94">
        <f t="shared" si="20"/>
        <v>0</v>
      </c>
      <c r="E62" s="94">
        <f t="shared" si="20"/>
        <v>0</v>
      </c>
      <c r="F62" s="95">
        <f t="shared" si="20"/>
        <v>0</v>
      </c>
      <c r="G62" s="94">
        <f t="shared" si="20"/>
        <v>0</v>
      </c>
      <c r="H62" s="94">
        <f t="shared" si="20"/>
        <v>0</v>
      </c>
      <c r="I62" s="94">
        <f t="shared" si="20"/>
        <v>0</v>
      </c>
    </row>
    <row r="63" spans="1:9" s="54" customFormat="1" ht="27" customHeight="1" thickBot="1">
      <c r="A63" s="64" t="s">
        <v>73</v>
      </c>
      <c r="B63" s="110">
        <f>1.5*B64</f>
        <v>1.5</v>
      </c>
      <c r="C63" s="60">
        <f aca="true" t="shared" si="21" ref="C63:I63">1.5*C64</f>
        <v>0</v>
      </c>
      <c r="D63" s="60">
        <f t="shared" si="21"/>
        <v>1.5</v>
      </c>
      <c r="E63" s="60">
        <f t="shared" si="21"/>
        <v>1.5</v>
      </c>
      <c r="F63" s="60">
        <f t="shared" si="21"/>
        <v>1.5</v>
      </c>
      <c r="G63" s="60">
        <f t="shared" si="21"/>
        <v>1.5</v>
      </c>
      <c r="H63" s="60">
        <f t="shared" si="21"/>
        <v>1.5</v>
      </c>
      <c r="I63" s="61">
        <f t="shared" si="21"/>
        <v>1.5</v>
      </c>
    </row>
    <row r="64" spans="1:9" ht="20.25" customHeight="1">
      <c r="A64" s="7" t="s">
        <v>41</v>
      </c>
      <c r="B64" s="114">
        <v>1</v>
      </c>
      <c r="C64" s="114">
        <v>0</v>
      </c>
      <c r="D64" s="114">
        <v>1</v>
      </c>
      <c r="E64" s="114">
        <v>1</v>
      </c>
      <c r="F64" s="115">
        <v>1</v>
      </c>
      <c r="G64" s="114">
        <v>1</v>
      </c>
      <c r="H64" s="114">
        <v>1</v>
      </c>
      <c r="I64" s="114">
        <v>1</v>
      </c>
    </row>
    <row r="65" spans="1:9" ht="18.75" customHeight="1">
      <c r="A65" s="1" t="s">
        <v>14</v>
      </c>
      <c r="B65" s="92">
        <v>117930</v>
      </c>
      <c r="C65" s="92">
        <v>254640</v>
      </c>
      <c r="D65" s="92">
        <v>53110</v>
      </c>
      <c r="E65" s="92">
        <v>96420</v>
      </c>
      <c r="F65" s="93">
        <v>147000</v>
      </c>
      <c r="G65" s="92">
        <v>42790</v>
      </c>
      <c r="H65" s="92">
        <v>342850</v>
      </c>
      <c r="I65" s="92">
        <v>384400</v>
      </c>
    </row>
    <row r="66" spans="1:9" ht="18" customHeight="1">
      <c r="A66" s="1" t="s">
        <v>15</v>
      </c>
      <c r="B66" s="92">
        <v>155410</v>
      </c>
      <c r="C66" s="92">
        <v>155370</v>
      </c>
      <c r="D66" s="92">
        <v>88880</v>
      </c>
      <c r="E66" s="92">
        <v>108550</v>
      </c>
      <c r="F66" s="93">
        <v>196880</v>
      </c>
      <c r="G66" s="92">
        <v>709830</v>
      </c>
      <c r="H66" s="92">
        <v>529150</v>
      </c>
      <c r="I66" s="92">
        <v>561660</v>
      </c>
    </row>
    <row r="67" spans="1:9" ht="50.25" customHeight="1" thickBot="1">
      <c r="A67" s="3" t="s">
        <v>54</v>
      </c>
      <c r="B67" s="103">
        <f>B65/B66*100-100</f>
        <v>-24.116852197413294</v>
      </c>
      <c r="C67" s="103">
        <f aca="true" t="shared" si="22" ref="C67:I67">C65/C66*100-100</f>
        <v>63.89264336744546</v>
      </c>
      <c r="D67" s="103">
        <f t="shared" si="22"/>
        <v>-40.24527452745274</v>
      </c>
      <c r="E67" s="103">
        <f t="shared" si="22"/>
        <v>-11.174573929064948</v>
      </c>
      <c r="F67" s="104">
        <f t="shared" si="22"/>
        <v>-25.33522958147094</v>
      </c>
      <c r="G67" s="103">
        <f t="shared" si="22"/>
        <v>-93.97179606384627</v>
      </c>
      <c r="H67" s="103">
        <f t="shared" si="22"/>
        <v>-35.20740810734196</v>
      </c>
      <c r="I67" s="103">
        <f t="shared" si="22"/>
        <v>-31.560018516540254</v>
      </c>
    </row>
    <row r="68" spans="1:9" s="54" customFormat="1" ht="24.75" customHeight="1" thickBot="1">
      <c r="A68" s="64" t="s">
        <v>74</v>
      </c>
      <c r="B68" s="116">
        <f>2*B69</f>
        <v>0</v>
      </c>
      <c r="C68" s="117">
        <f aca="true" t="shared" si="23" ref="C68:I68">2*C69</f>
        <v>0</v>
      </c>
      <c r="D68" s="117">
        <f t="shared" si="23"/>
        <v>2</v>
      </c>
      <c r="E68" s="117">
        <f t="shared" si="23"/>
        <v>0</v>
      </c>
      <c r="F68" s="117">
        <f t="shared" si="23"/>
        <v>0</v>
      </c>
      <c r="G68" s="117">
        <f t="shared" si="23"/>
        <v>0</v>
      </c>
      <c r="H68" s="117">
        <f t="shared" si="23"/>
        <v>2</v>
      </c>
      <c r="I68" s="118">
        <f t="shared" si="23"/>
        <v>0</v>
      </c>
    </row>
    <row r="69" spans="1:9" ht="32.25" customHeight="1" thickBot="1">
      <c r="A69" s="49" t="s">
        <v>42</v>
      </c>
      <c r="B69" s="98">
        <v>0</v>
      </c>
      <c r="C69" s="98">
        <v>0</v>
      </c>
      <c r="D69" s="98">
        <v>1</v>
      </c>
      <c r="E69" s="98">
        <v>0</v>
      </c>
      <c r="F69" s="99">
        <v>0</v>
      </c>
      <c r="G69" s="98">
        <v>0</v>
      </c>
      <c r="H69" s="98">
        <v>1</v>
      </c>
      <c r="I69" s="111">
        <v>0</v>
      </c>
    </row>
    <row r="70" spans="1:9" ht="32.25" customHeight="1">
      <c r="A70" s="4" t="s">
        <v>16</v>
      </c>
      <c r="B70" s="90">
        <v>0</v>
      </c>
      <c r="C70" s="90">
        <v>0</v>
      </c>
      <c r="D70" s="90">
        <v>952000</v>
      </c>
      <c r="E70" s="90">
        <v>0</v>
      </c>
      <c r="F70" s="91">
        <v>0</v>
      </c>
      <c r="G70" s="90">
        <v>0</v>
      </c>
      <c r="H70" s="90">
        <v>7495658</v>
      </c>
      <c r="I70" s="90">
        <v>0</v>
      </c>
    </row>
    <row r="71" spans="1:9" ht="48" customHeight="1">
      <c r="A71" s="1" t="s">
        <v>99</v>
      </c>
      <c r="B71" s="92">
        <v>3599034</v>
      </c>
      <c r="C71" s="92">
        <v>1984368</v>
      </c>
      <c r="D71" s="92">
        <v>3856579</v>
      </c>
      <c r="E71" s="92">
        <v>2360785</v>
      </c>
      <c r="F71" s="93">
        <v>8265015</v>
      </c>
      <c r="G71" s="92">
        <v>15753359</v>
      </c>
      <c r="H71" s="92">
        <v>25849787</v>
      </c>
      <c r="I71" s="92">
        <v>15852339</v>
      </c>
    </row>
    <row r="72" spans="1:9" ht="49.5" customHeight="1" thickBot="1">
      <c r="A72" s="3" t="s">
        <v>17</v>
      </c>
      <c r="B72" s="103">
        <f>B70/B71*100</f>
        <v>0</v>
      </c>
      <c r="C72" s="103">
        <f aca="true" t="shared" si="24" ref="C72:I72">C70/C71*100</f>
        <v>0</v>
      </c>
      <c r="D72" s="103">
        <f t="shared" si="24"/>
        <v>24.685090075945546</v>
      </c>
      <c r="E72" s="103">
        <f t="shared" si="24"/>
        <v>0</v>
      </c>
      <c r="F72" s="104">
        <f t="shared" si="24"/>
        <v>0</v>
      </c>
      <c r="G72" s="103">
        <f t="shared" si="24"/>
        <v>0</v>
      </c>
      <c r="H72" s="103">
        <f t="shared" si="24"/>
        <v>28.99698167725715</v>
      </c>
      <c r="I72" s="103">
        <f t="shared" si="24"/>
        <v>0</v>
      </c>
    </row>
    <row r="73" spans="1:9" s="54" customFormat="1" ht="24.75" customHeight="1" thickBot="1">
      <c r="A73" s="64" t="s">
        <v>75</v>
      </c>
      <c r="B73" s="116">
        <f>0.6*0</f>
        <v>0</v>
      </c>
      <c r="C73" s="117">
        <f>0.6*C74</f>
        <v>0</v>
      </c>
      <c r="D73" s="117">
        <f aca="true" t="shared" si="25" ref="D73:I73">0.6*0</f>
        <v>0</v>
      </c>
      <c r="E73" s="117">
        <f t="shared" si="25"/>
        <v>0</v>
      </c>
      <c r="F73" s="117">
        <f>0.6*F74</f>
        <v>0</v>
      </c>
      <c r="G73" s="117">
        <f t="shared" si="25"/>
        <v>0</v>
      </c>
      <c r="H73" s="117">
        <f t="shared" si="25"/>
        <v>0</v>
      </c>
      <c r="I73" s="118">
        <f t="shared" si="25"/>
        <v>0</v>
      </c>
    </row>
    <row r="74" spans="1:9" ht="33" customHeight="1" thickBot="1">
      <c r="A74" s="49" t="s">
        <v>43</v>
      </c>
      <c r="B74" s="98">
        <v>0</v>
      </c>
      <c r="C74" s="98">
        <v>0</v>
      </c>
      <c r="D74" s="98">
        <v>0</v>
      </c>
      <c r="E74" s="98">
        <v>0</v>
      </c>
      <c r="F74" s="99">
        <v>0</v>
      </c>
      <c r="G74" s="98">
        <v>0</v>
      </c>
      <c r="H74" s="98">
        <v>0</v>
      </c>
      <c r="I74" s="111">
        <v>0</v>
      </c>
    </row>
    <row r="75" spans="1:9" ht="67.5" customHeight="1" thickBot="1">
      <c r="A75" s="18" t="s">
        <v>100</v>
      </c>
      <c r="B75" s="112">
        <v>0</v>
      </c>
      <c r="C75" s="112">
        <v>0</v>
      </c>
      <c r="D75" s="112">
        <v>0</v>
      </c>
      <c r="E75" s="112">
        <v>0</v>
      </c>
      <c r="F75" s="113">
        <v>0</v>
      </c>
      <c r="G75" s="112">
        <v>0</v>
      </c>
      <c r="H75" s="112">
        <v>0</v>
      </c>
      <c r="I75" s="112">
        <v>0</v>
      </c>
    </row>
    <row r="76" spans="1:9" s="54" customFormat="1" ht="28.5" customHeight="1" thickBot="1">
      <c r="A76" s="64" t="s">
        <v>76</v>
      </c>
      <c r="B76" s="110">
        <f>0.3*B77</f>
        <v>0</v>
      </c>
      <c r="C76" s="60">
        <f aca="true" t="shared" si="26" ref="C76:H76">0.3*C77</f>
        <v>0</v>
      </c>
      <c r="D76" s="60">
        <f t="shared" si="26"/>
        <v>0</v>
      </c>
      <c r="E76" s="60">
        <f t="shared" si="26"/>
        <v>0</v>
      </c>
      <c r="F76" s="60">
        <f t="shared" si="26"/>
        <v>0</v>
      </c>
      <c r="G76" s="60">
        <f t="shared" si="26"/>
        <v>0</v>
      </c>
      <c r="H76" s="60">
        <f t="shared" si="26"/>
        <v>0</v>
      </c>
      <c r="I76" s="61">
        <f>0.3*I77</f>
        <v>0</v>
      </c>
    </row>
    <row r="77" spans="1:9" ht="28.5" customHeight="1" thickBot="1">
      <c r="A77" s="49" t="s">
        <v>44</v>
      </c>
      <c r="B77" s="98">
        <v>0</v>
      </c>
      <c r="C77" s="98">
        <v>0</v>
      </c>
      <c r="D77" s="98">
        <v>0</v>
      </c>
      <c r="E77" s="98">
        <v>0</v>
      </c>
      <c r="F77" s="99">
        <v>0</v>
      </c>
      <c r="G77" s="98">
        <v>0</v>
      </c>
      <c r="H77" s="98">
        <v>0</v>
      </c>
      <c r="I77" s="111">
        <v>0</v>
      </c>
    </row>
    <row r="78" spans="1:9" ht="39.75" customHeight="1" thickBot="1">
      <c r="A78" s="18" t="s">
        <v>101</v>
      </c>
      <c r="B78" s="112">
        <v>0</v>
      </c>
      <c r="C78" s="112">
        <v>0</v>
      </c>
      <c r="D78" s="112">
        <v>0</v>
      </c>
      <c r="E78" s="112">
        <v>0</v>
      </c>
      <c r="F78" s="113">
        <v>0</v>
      </c>
      <c r="G78" s="112">
        <v>0</v>
      </c>
      <c r="H78" s="112">
        <v>0</v>
      </c>
      <c r="I78" s="112">
        <v>0</v>
      </c>
    </row>
    <row r="79" spans="1:9" s="54" customFormat="1" ht="26.25" customHeight="1" thickBot="1">
      <c r="A79" s="64" t="s">
        <v>77</v>
      </c>
      <c r="B79" s="110">
        <f>0.3*B80</f>
        <v>0.3</v>
      </c>
      <c r="C79" s="60">
        <f aca="true" t="shared" si="27" ref="C79:I79">0.3*C80</f>
        <v>0.3</v>
      </c>
      <c r="D79" s="60">
        <f t="shared" si="27"/>
        <v>0.3</v>
      </c>
      <c r="E79" s="60">
        <f t="shared" si="27"/>
        <v>0.3</v>
      </c>
      <c r="F79" s="60">
        <f t="shared" si="27"/>
        <v>0.3</v>
      </c>
      <c r="G79" s="60">
        <f t="shared" si="27"/>
        <v>0.3</v>
      </c>
      <c r="H79" s="60">
        <f t="shared" si="27"/>
        <v>0.3</v>
      </c>
      <c r="I79" s="61">
        <f t="shared" si="27"/>
        <v>0.3</v>
      </c>
    </row>
    <row r="80" spans="1:9" ht="33" customHeight="1" thickBot="1">
      <c r="A80" s="49" t="s">
        <v>46</v>
      </c>
      <c r="B80" s="98">
        <v>1</v>
      </c>
      <c r="C80" s="98">
        <v>1</v>
      </c>
      <c r="D80" s="98">
        <v>1</v>
      </c>
      <c r="E80" s="98">
        <v>1</v>
      </c>
      <c r="F80" s="99">
        <v>1</v>
      </c>
      <c r="G80" s="98">
        <v>1</v>
      </c>
      <c r="H80" s="98">
        <v>1</v>
      </c>
      <c r="I80" s="111">
        <v>1</v>
      </c>
    </row>
    <row r="81" spans="1:9" ht="33" customHeight="1" thickBot="1">
      <c r="A81" s="18" t="s">
        <v>45</v>
      </c>
      <c r="B81" s="112">
        <v>1</v>
      </c>
      <c r="C81" s="112">
        <v>1</v>
      </c>
      <c r="D81" s="112">
        <v>1</v>
      </c>
      <c r="E81" s="112">
        <v>1</v>
      </c>
      <c r="F81" s="113">
        <v>1</v>
      </c>
      <c r="G81" s="112">
        <v>1</v>
      </c>
      <c r="H81" s="112">
        <v>1</v>
      </c>
      <c r="I81" s="112">
        <v>1</v>
      </c>
    </row>
    <row r="82" spans="1:9" s="54" customFormat="1" ht="33" customHeight="1" thickBot="1">
      <c r="A82" s="64" t="s">
        <v>78</v>
      </c>
      <c r="B82" s="110">
        <f>0.3*B83</f>
        <v>0</v>
      </c>
      <c r="C82" s="60">
        <f aca="true" t="shared" si="28" ref="C82:I82">0.3*C83</f>
        <v>0</v>
      </c>
      <c r="D82" s="60">
        <f t="shared" si="28"/>
        <v>0</v>
      </c>
      <c r="E82" s="60">
        <f t="shared" si="28"/>
        <v>0</v>
      </c>
      <c r="F82" s="60">
        <f t="shared" si="28"/>
        <v>0</v>
      </c>
      <c r="G82" s="60">
        <f t="shared" si="28"/>
        <v>0</v>
      </c>
      <c r="H82" s="60">
        <f t="shared" si="28"/>
        <v>0</v>
      </c>
      <c r="I82" s="61">
        <f t="shared" si="28"/>
        <v>0</v>
      </c>
    </row>
    <row r="83" spans="1:9" ht="33" customHeight="1" thickBot="1">
      <c r="A83" s="49" t="s">
        <v>48</v>
      </c>
      <c r="B83" s="98">
        <v>0</v>
      </c>
      <c r="C83" s="98">
        <v>0</v>
      </c>
      <c r="D83" s="98">
        <v>0</v>
      </c>
      <c r="E83" s="98">
        <v>0</v>
      </c>
      <c r="F83" s="99">
        <v>0</v>
      </c>
      <c r="G83" s="98">
        <v>0</v>
      </c>
      <c r="H83" s="98">
        <v>0</v>
      </c>
      <c r="I83" s="111">
        <v>0</v>
      </c>
    </row>
    <row r="84" spans="1:9" ht="33" customHeight="1" thickBot="1">
      <c r="A84" s="18" t="s">
        <v>47</v>
      </c>
      <c r="B84" s="112">
        <v>0</v>
      </c>
      <c r="C84" s="112">
        <v>0</v>
      </c>
      <c r="D84" s="112">
        <v>0</v>
      </c>
      <c r="E84" s="112">
        <v>0</v>
      </c>
      <c r="F84" s="113">
        <v>0</v>
      </c>
      <c r="G84" s="112">
        <v>0</v>
      </c>
      <c r="H84" s="112">
        <v>0</v>
      </c>
      <c r="I84" s="112">
        <v>0</v>
      </c>
    </row>
    <row r="85" spans="1:9" s="54" customFormat="1" ht="33" customHeight="1" thickBot="1">
      <c r="A85" s="64" t="s">
        <v>79</v>
      </c>
      <c r="B85" s="110">
        <v>1.4</v>
      </c>
      <c r="C85" s="60">
        <v>1.4</v>
      </c>
      <c r="D85" s="60">
        <v>1.4</v>
      </c>
      <c r="E85" s="60">
        <v>1.4</v>
      </c>
      <c r="F85" s="60">
        <f>0.3*F86</f>
        <v>0</v>
      </c>
      <c r="G85" s="60">
        <v>1.4</v>
      </c>
      <c r="H85" s="60">
        <v>1.4</v>
      </c>
      <c r="I85" s="61">
        <v>1.4</v>
      </c>
    </row>
    <row r="86" spans="1:9" ht="33" customHeight="1" thickBot="1">
      <c r="A86" s="49" t="s">
        <v>49</v>
      </c>
      <c r="B86" s="119">
        <v>1</v>
      </c>
      <c r="C86" s="119">
        <v>1</v>
      </c>
      <c r="D86" s="119">
        <v>1</v>
      </c>
      <c r="E86" s="119">
        <v>1</v>
      </c>
      <c r="F86" s="120">
        <v>0</v>
      </c>
      <c r="G86" s="119">
        <v>1</v>
      </c>
      <c r="H86" s="119">
        <v>1</v>
      </c>
      <c r="I86" s="121">
        <v>1</v>
      </c>
    </row>
    <row r="87" spans="1:9" ht="40.5" customHeight="1" thickBot="1">
      <c r="A87" s="4" t="s">
        <v>18</v>
      </c>
      <c r="B87" s="24">
        <v>0</v>
      </c>
      <c r="C87" s="24">
        <v>0</v>
      </c>
      <c r="D87" s="24">
        <v>0</v>
      </c>
      <c r="E87" s="24">
        <v>0</v>
      </c>
      <c r="F87" s="73">
        <v>2</v>
      </c>
      <c r="G87" s="24">
        <v>0</v>
      </c>
      <c r="H87" s="24">
        <v>0</v>
      </c>
      <c r="I87" s="24">
        <v>0</v>
      </c>
    </row>
    <row r="88" spans="1:9" s="54" customFormat="1" ht="31.5" customHeight="1" thickBot="1">
      <c r="A88" s="64" t="s">
        <v>80</v>
      </c>
      <c r="B88" s="122">
        <f>0.3*B89</f>
        <v>0.3</v>
      </c>
      <c r="C88" s="123">
        <f aca="true" t="shared" si="29" ref="C88:I88">0.3*C89</f>
        <v>0.3</v>
      </c>
      <c r="D88" s="124">
        <f t="shared" si="29"/>
        <v>0.3</v>
      </c>
      <c r="E88" s="124">
        <f t="shared" si="29"/>
        <v>0.3</v>
      </c>
      <c r="F88" s="124">
        <f t="shared" si="29"/>
        <v>0.3</v>
      </c>
      <c r="G88" s="124">
        <f t="shared" si="29"/>
        <v>0.3</v>
      </c>
      <c r="H88" s="124">
        <f t="shared" si="29"/>
        <v>0.3</v>
      </c>
      <c r="I88" s="124">
        <f t="shared" si="29"/>
        <v>0.3</v>
      </c>
    </row>
    <row r="89" spans="1:9" ht="30" customHeight="1" thickBot="1">
      <c r="A89" s="49" t="s">
        <v>50</v>
      </c>
      <c r="B89" s="125">
        <v>1</v>
      </c>
      <c r="C89" s="125">
        <v>1</v>
      </c>
      <c r="D89" s="125">
        <v>1</v>
      </c>
      <c r="E89" s="125">
        <v>1</v>
      </c>
      <c r="F89" s="126">
        <v>1</v>
      </c>
      <c r="G89" s="125">
        <v>1</v>
      </c>
      <c r="H89" s="125">
        <v>1</v>
      </c>
      <c r="I89" s="127">
        <v>1</v>
      </c>
    </row>
    <row r="90" spans="1:9" ht="29.25" customHeight="1" thickBot="1">
      <c r="A90" s="17" t="s">
        <v>104</v>
      </c>
      <c r="B90" s="128">
        <v>1</v>
      </c>
      <c r="C90" s="128">
        <v>1</v>
      </c>
      <c r="D90" s="128">
        <v>1</v>
      </c>
      <c r="E90" s="128">
        <v>1</v>
      </c>
      <c r="F90" s="129">
        <v>1</v>
      </c>
      <c r="G90" s="128">
        <v>1</v>
      </c>
      <c r="H90" s="128">
        <v>1</v>
      </c>
      <c r="I90" s="128">
        <v>1</v>
      </c>
    </row>
    <row r="91" spans="1:9" s="54" customFormat="1" ht="29.25" customHeight="1" thickBot="1">
      <c r="A91" s="55" t="s">
        <v>81</v>
      </c>
      <c r="B91" s="124">
        <f>0.3*B92</f>
        <v>0</v>
      </c>
      <c r="C91" s="124">
        <f aca="true" t="shared" si="30" ref="C91:H91">0.3*C92</f>
        <v>0</v>
      </c>
      <c r="D91" s="124">
        <f t="shared" si="30"/>
        <v>0</v>
      </c>
      <c r="E91" s="124">
        <f t="shared" si="30"/>
        <v>0</v>
      </c>
      <c r="F91" s="124">
        <f t="shared" si="30"/>
        <v>0</v>
      </c>
      <c r="G91" s="124">
        <f t="shared" si="30"/>
        <v>0</v>
      </c>
      <c r="H91" s="124">
        <f t="shared" si="30"/>
        <v>0</v>
      </c>
      <c r="I91" s="124">
        <f>0.3*I92</f>
        <v>0</v>
      </c>
    </row>
    <row r="92" spans="1:9" ht="32.25" customHeight="1" thickBot="1">
      <c r="A92" s="49" t="s">
        <v>51</v>
      </c>
      <c r="B92" s="125">
        <v>0</v>
      </c>
      <c r="C92" s="125">
        <v>0</v>
      </c>
      <c r="D92" s="125">
        <v>0</v>
      </c>
      <c r="E92" s="125">
        <v>0</v>
      </c>
      <c r="F92" s="126">
        <v>0</v>
      </c>
      <c r="G92" s="125">
        <v>0</v>
      </c>
      <c r="H92" s="125">
        <v>0</v>
      </c>
      <c r="I92" s="127">
        <v>0</v>
      </c>
    </row>
    <row r="93" spans="1:9" ht="27" customHeight="1" thickBot="1">
      <c r="A93" s="17" t="s">
        <v>102</v>
      </c>
      <c r="B93" s="128">
        <v>0</v>
      </c>
      <c r="C93" s="128">
        <v>0</v>
      </c>
      <c r="D93" s="128">
        <v>0</v>
      </c>
      <c r="E93" s="128">
        <v>0</v>
      </c>
      <c r="F93" s="129">
        <v>0</v>
      </c>
      <c r="G93" s="128">
        <v>0</v>
      </c>
      <c r="H93" s="128">
        <v>0</v>
      </c>
      <c r="I93" s="128">
        <v>0</v>
      </c>
    </row>
    <row r="94" spans="1:9" s="54" customFormat="1" ht="27" customHeight="1" thickBot="1">
      <c r="A94" s="55" t="s">
        <v>82</v>
      </c>
      <c r="B94" s="124">
        <f>0.3*B95</f>
        <v>0</v>
      </c>
      <c r="C94" s="124">
        <f aca="true" t="shared" si="31" ref="C94:I94">0.3*C95</f>
        <v>0</v>
      </c>
      <c r="D94" s="124">
        <f t="shared" si="31"/>
        <v>0</v>
      </c>
      <c r="E94" s="124">
        <f t="shared" si="31"/>
        <v>0</v>
      </c>
      <c r="F94" s="124">
        <f t="shared" si="31"/>
        <v>0</v>
      </c>
      <c r="G94" s="124">
        <f t="shared" si="31"/>
        <v>0</v>
      </c>
      <c r="H94" s="124">
        <f t="shared" si="31"/>
        <v>0</v>
      </c>
      <c r="I94" s="124">
        <f t="shared" si="31"/>
        <v>0</v>
      </c>
    </row>
    <row r="95" spans="1:9" ht="40.5" customHeight="1" thickBot="1">
      <c r="A95" s="49" t="s">
        <v>52</v>
      </c>
      <c r="B95" s="125">
        <v>0</v>
      </c>
      <c r="C95" s="125">
        <v>0</v>
      </c>
      <c r="D95" s="125">
        <v>0</v>
      </c>
      <c r="E95" s="125">
        <v>0</v>
      </c>
      <c r="F95" s="126">
        <v>0</v>
      </c>
      <c r="G95" s="125">
        <v>0</v>
      </c>
      <c r="H95" s="125">
        <v>0</v>
      </c>
      <c r="I95" s="127">
        <v>0</v>
      </c>
    </row>
    <row r="96" spans="1:9" ht="45" customHeight="1" thickBot="1">
      <c r="A96" s="17" t="s">
        <v>103</v>
      </c>
      <c r="B96" s="128">
        <v>0</v>
      </c>
      <c r="C96" s="128">
        <v>0</v>
      </c>
      <c r="D96" s="128">
        <v>0</v>
      </c>
      <c r="E96" s="128">
        <v>0</v>
      </c>
      <c r="F96" s="129">
        <v>0</v>
      </c>
      <c r="G96" s="128">
        <v>0</v>
      </c>
      <c r="H96" s="128">
        <v>0</v>
      </c>
      <c r="I96" s="128">
        <v>0</v>
      </c>
    </row>
    <row r="97" spans="1:9" s="54" customFormat="1" ht="28.5" customHeight="1" thickBot="1">
      <c r="A97" s="64" t="s">
        <v>83</v>
      </c>
      <c r="B97" s="130">
        <f>0.3*B98</f>
        <v>0</v>
      </c>
      <c r="C97" s="124">
        <f aca="true" t="shared" si="32" ref="C97:I97">0.3*C98</f>
        <v>0</v>
      </c>
      <c r="D97" s="124">
        <f t="shared" si="32"/>
        <v>0</v>
      </c>
      <c r="E97" s="124">
        <f t="shared" si="32"/>
        <v>0</v>
      </c>
      <c r="F97" s="124">
        <f t="shared" si="32"/>
        <v>0</v>
      </c>
      <c r="G97" s="124">
        <f t="shared" si="32"/>
        <v>0</v>
      </c>
      <c r="H97" s="124">
        <f t="shared" si="32"/>
        <v>0</v>
      </c>
      <c r="I97" s="131">
        <f t="shared" si="32"/>
        <v>0</v>
      </c>
    </row>
    <row r="98" spans="1:9" ht="29.25" customHeight="1" thickBot="1">
      <c r="A98" s="49" t="s">
        <v>53</v>
      </c>
      <c r="B98" s="125">
        <v>0</v>
      </c>
      <c r="C98" s="125">
        <v>0</v>
      </c>
      <c r="D98" s="125">
        <v>0</v>
      </c>
      <c r="E98" s="125">
        <v>0</v>
      </c>
      <c r="F98" s="126">
        <v>0</v>
      </c>
      <c r="G98" s="125">
        <v>0</v>
      </c>
      <c r="H98" s="125">
        <v>0</v>
      </c>
      <c r="I98" s="127">
        <v>0</v>
      </c>
    </row>
    <row r="99" spans="1:9" ht="38.25" customHeight="1" thickBot="1">
      <c r="A99" s="17" t="s">
        <v>20</v>
      </c>
      <c r="B99" s="128">
        <v>0</v>
      </c>
      <c r="C99" s="128">
        <v>0</v>
      </c>
      <c r="D99" s="128">
        <v>0</v>
      </c>
      <c r="E99" s="128">
        <v>0</v>
      </c>
      <c r="F99" s="129">
        <v>0</v>
      </c>
      <c r="G99" s="128">
        <v>0</v>
      </c>
      <c r="H99" s="128">
        <v>0</v>
      </c>
      <c r="I99" s="128">
        <v>0</v>
      </c>
    </row>
    <row r="100" spans="1:9" ht="16.5" thickBot="1">
      <c r="A100" s="16" t="s">
        <v>84</v>
      </c>
      <c r="B100" s="50">
        <f aca="true" t="shared" si="33" ref="B100:H100">B5+B10+B15+B20+B25+B29+B32+B35+B41+B44+B50+B55+B58+B63+B68+B73+B76+B79+B82++B85+B88+B91+B94</f>
        <v>16.6</v>
      </c>
      <c r="C100" s="50">
        <f t="shared" si="33"/>
        <v>15.100000000000001</v>
      </c>
      <c r="D100" s="50">
        <f t="shared" si="33"/>
        <v>16.7</v>
      </c>
      <c r="E100" s="50">
        <f t="shared" si="33"/>
        <v>15.100000000000001</v>
      </c>
      <c r="F100" s="81">
        <f t="shared" si="33"/>
        <v>15.5</v>
      </c>
      <c r="G100" s="50">
        <f t="shared" si="33"/>
        <v>16.9</v>
      </c>
      <c r="H100" s="50">
        <f t="shared" si="33"/>
        <v>18.6</v>
      </c>
      <c r="I100" s="50">
        <f>I5+I10+I15+I20+I25+I29+I32+I35+I41+I44+I50+I55+I58+I63+I68+I73+I76+I79+I82+I85+I88+I91+I94+I97</f>
        <v>17.05</v>
      </c>
    </row>
    <row r="101" spans="2:9" ht="15.75">
      <c r="B101" s="8"/>
      <c r="C101" s="8"/>
      <c r="D101" s="8"/>
      <c r="E101" s="8"/>
      <c r="F101" s="82"/>
      <c r="G101" s="8"/>
      <c r="H101" s="8"/>
      <c r="I101" s="8"/>
    </row>
    <row r="102" ht="15.75">
      <c r="F102" s="83"/>
    </row>
    <row r="103" ht="15.75">
      <c r="F103" s="83"/>
    </row>
    <row r="104" ht="15.75">
      <c r="F104" s="83"/>
    </row>
    <row r="105" ht="15.75">
      <c r="F105" s="83"/>
    </row>
    <row r="106" ht="15.75">
      <c r="F106" s="83"/>
    </row>
    <row r="107" ht="15.75">
      <c r="F107" s="83"/>
    </row>
    <row r="108" ht="15.75">
      <c r="F108" s="83"/>
    </row>
    <row r="109" ht="15.75">
      <c r="F109" s="83"/>
    </row>
    <row r="110" ht="15.75">
      <c r="F110" s="83"/>
    </row>
    <row r="111" ht="15.75">
      <c r="F111" s="83"/>
    </row>
    <row r="112" ht="15.75">
      <c r="F112" s="83"/>
    </row>
    <row r="113" ht="15.75">
      <c r="F113" s="83"/>
    </row>
    <row r="114" ht="15.75">
      <c r="F114" s="83"/>
    </row>
    <row r="115" ht="15.75">
      <c r="F115" s="83"/>
    </row>
    <row r="116" ht="15.75">
      <c r="F116" s="83"/>
    </row>
    <row r="117" ht="15.75">
      <c r="F117" s="83"/>
    </row>
    <row r="118" ht="15.75">
      <c r="F118" s="83"/>
    </row>
    <row r="119" ht="15.75">
      <c r="F119" s="83"/>
    </row>
    <row r="120" ht="15.75">
      <c r="F120" s="83"/>
    </row>
    <row r="121" ht="15.75">
      <c r="F121" s="83"/>
    </row>
    <row r="122" ht="15.75">
      <c r="F122" s="83"/>
    </row>
    <row r="123" ht="15.75">
      <c r="F123" s="83"/>
    </row>
    <row r="124" ht="15.75">
      <c r="F124" s="83"/>
    </row>
    <row r="125" ht="15.75">
      <c r="F125" s="83"/>
    </row>
    <row r="126" ht="15.75">
      <c r="F126" s="83"/>
    </row>
    <row r="127" ht="15.75">
      <c r="F127" s="83"/>
    </row>
    <row r="128" ht="15.75">
      <c r="F128" s="83"/>
    </row>
  </sheetData>
  <printOptions/>
  <pageMargins left="0" right="0" top="0.3937007874015748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WiZaRd</cp:lastModifiedBy>
  <cp:lastPrinted>2012-02-27T07:38:52Z</cp:lastPrinted>
  <dcterms:created xsi:type="dcterms:W3CDTF">2012-02-07T05:03:08Z</dcterms:created>
  <dcterms:modified xsi:type="dcterms:W3CDTF">2012-02-27T07:57:20Z</dcterms:modified>
  <cp:category/>
  <cp:version/>
  <cp:contentType/>
  <cp:contentStatus/>
</cp:coreProperties>
</file>